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walterre.sharepoint.com/Documents partages/ASBL Walterre/2. Dossier Communication/2. Modèles de requêtes/Modèle des RQT/"/>
    </mc:Choice>
  </mc:AlternateContent>
  <xr:revisionPtr revIDLastSave="0" documentId="8_{2347065C-96AD-41E4-9E36-25A6CB1E7F79}" xr6:coauthVersionLast="47" xr6:coauthVersionMax="47" xr10:uidLastSave="{00000000-0000-0000-0000-000000000000}"/>
  <bookViews>
    <workbookView xWindow="28680" yWindow="-120" windowWidth="29040" windowHeight="15840" tabRatio="643" firstSheet="4" activeTab="12" xr2:uid="{00000000-000D-0000-FFFF-FFFF00000000}"/>
  </bookViews>
  <sheets>
    <sheet name="Identification des acteurs" sheetId="1" r:id="rId1"/>
    <sheet name="Localisation site d'origine" sheetId="3" r:id="rId2"/>
    <sheet name="Permis" sheetId="2" r:id="rId3"/>
    <sheet name="BDES" sheetId="19" r:id="rId4"/>
    <sheet name="Stratégie" sheetId="15" r:id="rId5"/>
    <sheet name="LOTS" sheetId="4" r:id="rId6"/>
    <sheet name="Typologies" sheetId="7" r:id="rId7"/>
    <sheet name="Pollutions" sheetId="18" r:id="rId8"/>
    <sheet name="Travaux" sheetId="5" r:id="rId9"/>
    <sheet name="Résultats" sheetId="22" r:id="rId10"/>
    <sheet name="Résultats gros volume" sheetId="20" r:id="rId11"/>
    <sheet name="PNN" sheetId="9" r:id="rId12"/>
    <sheet name="PNN (PFAS)" sheetId="23" r:id="rId13"/>
    <sheet name="Amiante" sheetId="12" r:id="rId14"/>
    <sheet name="Conclusions qualité" sheetId="10" r:id="rId15"/>
    <sheet name="Conclusions utilisation" sheetId="17" r:id="rId16"/>
  </sheets>
  <definedNames>
    <definedName name="_xlnm.Print_Area" localSheetId="9">Résultats!$B$2:$U$73</definedName>
    <definedName name="_xlnm.Print_Area" localSheetId="10">'Résultats gros volume'!$B$2:$AG$73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J15" i="9"/>
  <c r="I15" i="9"/>
  <c r="H15" i="9"/>
  <c r="G15" i="9"/>
  <c r="F15" i="9"/>
  <c r="W68" i="23"/>
  <c r="V68" i="23"/>
  <c r="U68" i="23"/>
  <c r="R68" i="23"/>
  <c r="W67" i="23"/>
  <c r="V67" i="23"/>
  <c r="U67" i="23"/>
  <c r="R67" i="23"/>
  <c r="W66" i="23"/>
  <c r="V66" i="23"/>
  <c r="U66" i="23"/>
  <c r="R66" i="23"/>
  <c r="W65" i="23"/>
  <c r="V65" i="23"/>
  <c r="U65" i="23"/>
  <c r="R65" i="23"/>
  <c r="W64" i="23"/>
  <c r="V64" i="23"/>
  <c r="U64" i="23"/>
  <c r="R64" i="23"/>
  <c r="W63" i="23"/>
  <c r="V63" i="23"/>
  <c r="R63" i="23" s="1"/>
  <c r="U63" i="23"/>
  <c r="W62" i="23"/>
  <c r="V62" i="23"/>
  <c r="U62" i="23"/>
  <c r="R62" i="23"/>
  <c r="W61" i="23"/>
  <c r="V61" i="23"/>
  <c r="U61" i="23"/>
  <c r="R61" i="23"/>
  <c r="W60" i="23"/>
  <c r="V60" i="23"/>
  <c r="U60" i="23"/>
  <c r="R60" i="23"/>
  <c r="W59" i="23"/>
  <c r="V59" i="23"/>
  <c r="U59" i="23"/>
  <c r="R59" i="23"/>
  <c r="W58" i="23"/>
  <c r="V58" i="23"/>
  <c r="U58" i="23"/>
  <c r="R58" i="23"/>
  <c r="W57" i="23"/>
  <c r="V57" i="23"/>
  <c r="U57" i="23"/>
  <c r="R57" i="23"/>
  <c r="W56" i="23"/>
  <c r="V56" i="23"/>
  <c r="U56" i="23"/>
  <c r="R56" i="23"/>
  <c r="W55" i="23"/>
  <c r="V55" i="23"/>
  <c r="U55" i="23"/>
  <c r="R55" i="23"/>
  <c r="W54" i="23"/>
  <c r="V54" i="23"/>
  <c r="R54" i="23" s="1"/>
  <c r="U54" i="23"/>
  <c r="W53" i="23"/>
  <c r="V53" i="23"/>
  <c r="U53" i="23"/>
  <c r="R53" i="23"/>
  <c r="W52" i="23"/>
  <c r="V52" i="23"/>
  <c r="U52" i="23"/>
  <c r="R52" i="23"/>
  <c r="W51" i="23"/>
  <c r="V51" i="23"/>
  <c r="U51" i="23"/>
  <c r="R51" i="23"/>
  <c r="W50" i="23"/>
  <c r="V50" i="23"/>
  <c r="U50" i="23"/>
  <c r="R50" i="23"/>
  <c r="W49" i="23"/>
  <c r="V49" i="23"/>
  <c r="U49" i="23"/>
  <c r="R49" i="23"/>
  <c r="W48" i="23"/>
  <c r="V48" i="23"/>
  <c r="U48" i="23"/>
  <c r="R48" i="23"/>
  <c r="W47" i="23"/>
  <c r="V47" i="23"/>
  <c r="U47" i="23"/>
  <c r="R47" i="23"/>
  <c r="W46" i="23"/>
  <c r="V46" i="23"/>
  <c r="U46" i="23"/>
  <c r="R46" i="23"/>
  <c r="W45" i="23"/>
  <c r="V45" i="23"/>
  <c r="U45" i="23"/>
  <c r="R45" i="23"/>
  <c r="W44" i="23"/>
  <c r="V44" i="23"/>
  <c r="U44" i="23"/>
  <c r="R44" i="23"/>
  <c r="W43" i="23"/>
  <c r="V43" i="23"/>
  <c r="U43" i="23"/>
  <c r="R43" i="23"/>
  <c r="W42" i="23"/>
  <c r="V42" i="23"/>
  <c r="U42" i="23"/>
  <c r="R42" i="23"/>
  <c r="W41" i="23"/>
  <c r="V41" i="23"/>
  <c r="U41" i="23"/>
  <c r="R41" i="23"/>
  <c r="W40" i="23"/>
  <c r="V40" i="23"/>
  <c r="U40" i="23"/>
  <c r="R40" i="23"/>
  <c r="W39" i="23"/>
  <c r="V39" i="23"/>
  <c r="U39" i="23"/>
  <c r="R39" i="23"/>
  <c r="W38" i="23"/>
  <c r="V38" i="23"/>
  <c r="U38" i="23"/>
  <c r="R38" i="23"/>
  <c r="W37" i="23"/>
  <c r="V37" i="23"/>
  <c r="U37" i="23"/>
  <c r="R37" i="23"/>
  <c r="W36" i="23"/>
  <c r="V36" i="23"/>
  <c r="U36" i="23"/>
  <c r="R36" i="23" s="1"/>
  <c r="W35" i="23"/>
  <c r="V35" i="23"/>
  <c r="U35" i="23"/>
  <c r="R35" i="23"/>
  <c r="W34" i="23"/>
  <c r="V34" i="23"/>
  <c r="U34" i="23"/>
  <c r="R34" i="23"/>
  <c r="W33" i="23"/>
  <c r="V33" i="23"/>
  <c r="U33" i="23"/>
  <c r="R33" i="23"/>
  <c r="W32" i="23"/>
  <c r="V32" i="23"/>
  <c r="U32" i="23"/>
  <c r="R32" i="23"/>
  <c r="W31" i="23"/>
  <c r="V31" i="23"/>
  <c r="U31" i="23"/>
  <c r="R31" i="23"/>
  <c r="W30" i="23"/>
  <c r="V30" i="23"/>
  <c r="U30" i="23"/>
  <c r="R30" i="23"/>
  <c r="W29" i="23"/>
  <c r="V29" i="23"/>
  <c r="R29" i="23" s="1"/>
  <c r="U29" i="23"/>
  <c r="W28" i="23"/>
  <c r="V28" i="23"/>
  <c r="U28" i="23"/>
  <c r="R28" i="23"/>
  <c r="W27" i="23"/>
  <c r="V27" i="23"/>
  <c r="U27" i="23"/>
  <c r="R27" i="23"/>
  <c r="W26" i="23"/>
  <c r="V26" i="23"/>
  <c r="U26" i="23"/>
  <c r="R26" i="23"/>
  <c r="W25" i="23"/>
  <c r="V25" i="23"/>
  <c r="U25" i="23"/>
  <c r="R25" i="23"/>
  <c r="W24" i="23"/>
  <c r="V24" i="23"/>
  <c r="U24" i="23"/>
  <c r="R24" i="23"/>
  <c r="W23" i="23"/>
  <c r="V23" i="23"/>
  <c r="U23" i="23"/>
  <c r="R23" i="23"/>
  <c r="W22" i="23"/>
  <c r="V22" i="23"/>
  <c r="U22" i="23"/>
  <c r="R22" i="23"/>
  <c r="W21" i="23"/>
  <c r="V21" i="23"/>
  <c r="U21" i="23"/>
  <c r="R21" i="23"/>
  <c r="W20" i="23"/>
  <c r="V20" i="23"/>
  <c r="U20" i="23"/>
  <c r="R20" i="23"/>
  <c r="W19" i="23"/>
  <c r="V19" i="23"/>
  <c r="U19" i="23"/>
  <c r="R19" i="23"/>
  <c r="W18" i="23"/>
  <c r="V18" i="23"/>
  <c r="U18" i="23"/>
  <c r="R18" i="23"/>
  <c r="W17" i="23"/>
  <c r="V17" i="23"/>
  <c r="U17" i="23"/>
  <c r="R17" i="23"/>
  <c r="W16" i="23"/>
  <c r="V16" i="23"/>
  <c r="U16" i="23"/>
  <c r="R16" i="23"/>
  <c r="W15" i="23"/>
  <c r="V15" i="23"/>
  <c r="U15" i="23"/>
  <c r="R15" i="23"/>
  <c r="W14" i="23"/>
  <c r="V14" i="23"/>
  <c r="U14" i="23"/>
  <c r="R14" i="23"/>
  <c r="O23" i="12"/>
  <c r="P23" i="12"/>
  <c r="Q23" i="12"/>
  <c r="P22" i="12"/>
  <c r="Q22" i="12"/>
  <c r="O22" i="12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V58" i="9"/>
  <c r="W58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R30" i="9" s="1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U49" i="9"/>
  <c r="U50" i="9"/>
  <c r="U51" i="9"/>
  <c r="U52" i="9"/>
  <c r="U53" i="9"/>
  <c r="U54" i="9"/>
  <c r="U55" i="9"/>
  <c r="U56" i="9"/>
  <c r="U57" i="9"/>
  <c r="U58" i="9"/>
  <c r="U59" i="9"/>
  <c r="U60" i="9"/>
  <c r="U61" i="9"/>
  <c r="U62" i="9"/>
  <c r="U63" i="9"/>
  <c r="U64" i="9"/>
  <c r="U65" i="9"/>
  <c r="U66" i="9"/>
  <c r="U67" i="9"/>
  <c r="U68" i="9"/>
  <c r="U14" i="9"/>
  <c r="AF68" i="20"/>
  <c r="AF69" i="20"/>
  <c r="AF70" i="20"/>
  <c r="AF71" i="20"/>
  <c r="AF72" i="20"/>
  <c r="AF67" i="20"/>
  <c r="AF65" i="20"/>
  <c r="AF63" i="20"/>
  <c r="AF53" i="20"/>
  <c r="AF54" i="20"/>
  <c r="AF55" i="20"/>
  <c r="AF56" i="20"/>
  <c r="AF57" i="20"/>
  <c r="AF58" i="20"/>
  <c r="AF59" i="20"/>
  <c r="AF60" i="20"/>
  <c r="AF61" i="20"/>
  <c r="AF52" i="20"/>
  <c r="AF36" i="20"/>
  <c r="AF41" i="20"/>
  <c r="AF42" i="20"/>
  <c r="AF43" i="20"/>
  <c r="AF44" i="20"/>
  <c r="AF45" i="20"/>
  <c r="AF46" i="20"/>
  <c r="AF47" i="20"/>
  <c r="AF48" i="20"/>
  <c r="AF49" i="20"/>
  <c r="AF50" i="20"/>
  <c r="AF35" i="20"/>
  <c r="AF31" i="20"/>
  <c r="AF33" i="20"/>
  <c r="AF28" i="20"/>
  <c r="AF26" i="20"/>
  <c r="AJ18" i="20"/>
  <c r="AK18" i="20"/>
  <c r="AL18" i="20"/>
  <c r="AM18" i="20"/>
  <c r="AN18" i="20"/>
  <c r="AO18" i="20"/>
  <c r="AP18" i="20"/>
  <c r="AQ18" i="20"/>
  <c r="AR18" i="20"/>
  <c r="AS18" i="20"/>
  <c r="AT18" i="20"/>
  <c r="AU18" i="20"/>
  <c r="AV18" i="20"/>
  <c r="AW18" i="20"/>
  <c r="AJ19" i="20"/>
  <c r="AK19" i="20"/>
  <c r="AL19" i="20"/>
  <c r="AM19" i="20"/>
  <c r="AN19" i="20"/>
  <c r="AO19" i="20"/>
  <c r="AP19" i="20"/>
  <c r="AQ19" i="20"/>
  <c r="AR19" i="20"/>
  <c r="AS19" i="20"/>
  <c r="AT19" i="20"/>
  <c r="AU19" i="20"/>
  <c r="AV19" i="20"/>
  <c r="AW19" i="20"/>
  <c r="AJ20" i="20"/>
  <c r="AK20" i="20"/>
  <c r="AL20" i="20"/>
  <c r="AM20" i="20"/>
  <c r="AN20" i="20"/>
  <c r="AO20" i="20"/>
  <c r="AP20" i="20"/>
  <c r="AQ20" i="20"/>
  <c r="AR20" i="20"/>
  <c r="AS20" i="20"/>
  <c r="AT20" i="20"/>
  <c r="AU20" i="20"/>
  <c r="AV20" i="20"/>
  <c r="AW20" i="20"/>
  <c r="AJ21" i="20"/>
  <c r="AK21" i="20"/>
  <c r="AL21" i="20"/>
  <c r="AM21" i="20"/>
  <c r="AN21" i="20"/>
  <c r="AO21" i="20"/>
  <c r="AP21" i="20"/>
  <c r="AQ21" i="20"/>
  <c r="AR21" i="20"/>
  <c r="AS21" i="20"/>
  <c r="AT21" i="20"/>
  <c r="AU21" i="20"/>
  <c r="AV21" i="20"/>
  <c r="AW21" i="20"/>
  <c r="AJ22" i="20"/>
  <c r="AK22" i="20"/>
  <c r="AF22" i="20" s="1"/>
  <c r="AL22" i="20"/>
  <c r="AM22" i="20"/>
  <c r="AN22" i="20"/>
  <c r="AO22" i="20"/>
  <c r="AP22" i="20"/>
  <c r="AQ22" i="20"/>
  <c r="AR22" i="20"/>
  <c r="AS22" i="20"/>
  <c r="AT22" i="20"/>
  <c r="AU22" i="20"/>
  <c r="AV22" i="20"/>
  <c r="AW22" i="20"/>
  <c r="AJ23" i="20"/>
  <c r="AK23" i="20"/>
  <c r="AL23" i="20"/>
  <c r="AM23" i="20"/>
  <c r="AN23" i="20"/>
  <c r="AO23" i="20"/>
  <c r="AP23" i="20"/>
  <c r="AQ23" i="20"/>
  <c r="AR23" i="20"/>
  <c r="AS23" i="20"/>
  <c r="AT23" i="20"/>
  <c r="AU23" i="20"/>
  <c r="AV23" i="20"/>
  <c r="AW23" i="20"/>
  <c r="AJ24" i="20"/>
  <c r="AK24" i="20"/>
  <c r="AL24" i="20"/>
  <c r="AF24" i="20" s="1"/>
  <c r="AM24" i="20"/>
  <c r="AN24" i="20"/>
  <c r="AO24" i="20"/>
  <c r="AP24" i="20"/>
  <c r="AQ24" i="20"/>
  <c r="AR24" i="20"/>
  <c r="AS24" i="20"/>
  <c r="AT24" i="20"/>
  <c r="AU24" i="20"/>
  <c r="AV24" i="20"/>
  <c r="AW24" i="20"/>
  <c r="AJ25" i="20"/>
  <c r="AK25" i="20"/>
  <c r="AL25" i="20"/>
  <c r="AM25" i="20"/>
  <c r="AN25" i="20"/>
  <c r="AO25" i="20"/>
  <c r="AP25" i="20"/>
  <c r="AQ25" i="20"/>
  <c r="AR25" i="20"/>
  <c r="AS25" i="20"/>
  <c r="AT25" i="20"/>
  <c r="AU25" i="20"/>
  <c r="AV25" i="20"/>
  <c r="AW25" i="20"/>
  <c r="AJ26" i="20"/>
  <c r="AK26" i="20"/>
  <c r="AL26" i="20"/>
  <c r="AM26" i="20"/>
  <c r="AN26" i="20"/>
  <c r="AO26" i="20"/>
  <c r="AP26" i="20"/>
  <c r="AQ26" i="20"/>
  <c r="AR26" i="20"/>
  <c r="AS26" i="20"/>
  <c r="AT26" i="20"/>
  <c r="AU26" i="20"/>
  <c r="AV26" i="20"/>
  <c r="AW26" i="20"/>
  <c r="AJ27" i="20"/>
  <c r="AK27" i="20"/>
  <c r="AL27" i="20"/>
  <c r="AM27" i="20"/>
  <c r="AN27" i="20"/>
  <c r="AO27" i="20"/>
  <c r="AP27" i="20"/>
  <c r="AQ27" i="20"/>
  <c r="AR27" i="20"/>
  <c r="AS27" i="20"/>
  <c r="AT27" i="20"/>
  <c r="AU27" i="20"/>
  <c r="AV27" i="20"/>
  <c r="AW27" i="20"/>
  <c r="AJ28" i="20"/>
  <c r="AK28" i="20"/>
  <c r="AL28" i="20"/>
  <c r="AM28" i="20"/>
  <c r="AN28" i="20"/>
  <c r="AO28" i="20"/>
  <c r="AP28" i="20"/>
  <c r="AQ28" i="20"/>
  <c r="AR28" i="20"/>
  <c r="AS28" i="20"/>
  <c r="AT28" i="20"/>
  <c r="AU28" i="20"/>
  <c r="AV28" i="20"/>
  <c r="AW28" i="20"/>
  <c r="AJ29" i="20"/>
  <c r="AK29" i="20"/>
  <c r="AL29" i="20"/>
  <c r="AM29" i="20"/>
  <c r="AN29" i="20"/>
  <c r="AO29" i="20"/>
  <c r="AF29" i="20" s="1"/>
  <c r="AP29" i="20"/>
  <c r="AQ29" i="20"/>
  <c r="AR29" i="20"/>
  <c r="AS29" i="20"/>
  <c r="AT29" i="20"/>
  <c r="AU29" i="20"/>
  <c r="AV29" i="20"/>
  <c r="AW29" i="20"/>
  <c r="AJ30" i="20"/>
  <c r="AK30" i="20"/>
  <c r="AL30" i="20"/>
  <c r="AM30" i="20"/>
  <c r="AN30" i="20"/>
  <c r="AO30" i="20"/>
  <c r="AF30" i="20" s="1"/>
  <c r="AP30" i="20"/>
  <c r="AQ30" i="20"/>
  <c r="AR30" i="20"/>
  <c r="AS30" i="20"/>
  <c r="AT30" i="20"/>
  <c r="AU30" i="20"/>
  <c r="AV30" i="20"/>
  <c r="AW30" i="20"/>
  <c r="AJ31" i="20"/>
  <c r="AK31" i="20"/>
  <c r="AL31" i="20"/>
  <c r="AM31" i="20"/>
  <c r="AN31" i="20"/>
  <c r="AO31" i="20"/>
  <c r="AP31" i="20"/>
  <c r="AQ31" i="20"/>
  <c r="AR31" i="20"/>
  <c r="AS31" i="20"/>
  <c r="AT31" i="20"/>
  <c r="AU31" i="20"/>
  <c r="AV31" i="20"/>
  <c r="AW31" i="20"/>
  <c r="AJ32" i="20"/>
  <c r="AK32" i="20"/>
  <c r="AL32" i="20"/>
  <c r="AM32" i="20"/>
  <c r="AN32" i="20"/>
  <c r="AO32" i="20"/>
  <c r="AP32" i="20"/>
  <c r="AF32" i="20" s="1"/>
  <c r="AQ32" i="20"/>
  <c r="AR32" i="20"/>
  <c r="AS32" i="20"/>
  <c r="AT32" i="20"/>
  <c r="AU32" i="20"/>
  <c r="AV32" i="20"/>
  <c r="AW32" i="20"/>
  <c r="AJ33" i="20"/>
  <c r="AK33" i="20"/>
  <c r="AL33" i="20"/>
  <c r="AM33" i="20"/>
  <c r="AN33" i="20"/>
  <c r="AO33" i="20"/>
  <c r="AP33" i="20"/>
  <c r="AQ33" i="20"/>
  <c r="AR33" i="20"/>
  <c r="AS33" i="20"/>
  <c r="AT33" i="20"/>
  <c r="AU33" i="20"/>
  <c r="AV33" i="20"/>
  <c r="AW33" i="20"/>
  <c r="AJ34" i="20"/>
  <c r="AK34" i="20"/>
  <c r="AL34" i="20"/>
  <c r="AM34" i="20"/>
  <c r="AN34" i="20"/>
  <c r="AO34" i="20"/>
  <c r="AP34" i="20"/>
  <c r="AQ34" i="20"/>
  <c r="AR34" i="20"/>
  <c r="AS34" i="20"/>
  <c r="AT34" i="20"/>
  <c r="AU34" i="20"/>
  <c r="AV34" i="20"/>
  <c r="AW34" i="20"/>
  <c r="AJ35" i="20"/>
  <c r="AK35" i="20"/>
  <c r="AL35" i="20"/>
  <c r="AM35" i="20"/>
  <c r="AN35" i="20"/>
  <c r="AO35" i="20"/>
  <c r="AP35" i="20"/>
  <c r="AQ35" i="20"/>
  <c r="AR35" i="20"/>
  <c r="AS35" i="20"/>
  <c r="AT35" i="20"/>
  <c r="AU35" i="20"/>
  <c r="AV35" i="20"/>
  <c r="AW35" i="20"/>
  <c r="AJ36" i="20"/>
  <c r="AK36" i="20"/>
  <c r="AL36" i="20"/>
  <c r="AM36" i="20"/>
  <c r="AN36" i="20"/>
  <c r="AO36" i="20"/>
  <c r="AP36" i="20"/>
  <c r="AQ36" i="20"/>
  <c r="AR36" i="20"/>
  <c r="AS36" i="20"/>
  <c r="AT36" i="20"/>
  <c r="AU36" i="20"/>
  <c r="AV36" i="20"/>
  <c r="AW36" i="20"/>
  <c r="AJ37" i="20"/>
  <c r="AK37" i="20"/>
  <c r="AL37" i="20"/>
  <c r="AM37" i="20"/>
  <c r="AN37" i="20"/>
  <c r="AF37" i="20" s="1"/>
  <c r="AO37" i="20"/>
  <c r="AP37" i="20"/>
  <c r="AQ37" i="20"/>
  <c r="AR37" i="20"/>
  <c r="AS37" i="20"/>
  <c r="AT37" i="20"/>
  <c r="AU37" i="20"/>
  <c r="AV37" i="20"/>
  <c r="AW37" i="20"/>
  <c r="AJ38" i="20"/>
  <c r="AK38" i="20"/>
  <c r="AL38" i="20"/>
  <c r="AM38" i="20"/>
  <c r="AN38" i="20"/>
  <c r="AO38" i="20"/>
  <c r="AP38" i="20"/>
  <c r="AQ38" i="20"/>
  <c r="AR38" i="20"/>
  <c r="AS38" i="20"/>
  <c r="AT38" i="20"/>
  <c r="AU38" i="20"/>
  <c r="AV38" i="20"/>
  <c r="AW38" i="20"/>
  <c r="AJ39" i="20"/>
  <c r="AK39" i="20"/>
  <c r="AL39" i="20"/>
  <c r="AM39" i="20"/>
  <c r="AN39" i="20"/>
  <c r="AO39" i="20"/>
  <c r="AP39" i="20"/>
  <c r="AQ39" i="20"/>
  <c r="AR39" i="20"/>
  <c r="AS39" i="20"/>
  <c r="AT39" i="20"/>
  <c r="AU39" i="20"/>
  <c r="AV39" i="20"/>
  <c r="AW39" i="20"/>
  <c r="AJ40" i="20"/>
  <c r="AK40" i="20"/>
  <c r="AL40" i="20"/>
  <c r="AM40" i="20"/>
  <c r="AN40" i="20"/>
  <c r="AF40" i="20" s="1"/>
  <c r="AO40" i="20"/>
  <c r="AP40" i="20"/>
  <c r="AQ40" i="20"/>
  <c r="AR40" i="20"/>
  <c r="AS40" i="20"/>
  <c r="AT40" i="20"/>
  <c r="AU40" i="20"/>
  <c r="AV40" i="20"/>
  <c r="AW40" i="20"/>
  <c r="AJ41" i="20"/>
  <c r="AK41" i="20"/>
  <c r="AL41" i="20"/>
  <c r="AM41" i="20"/>
  <c r="AN41" i="20"/>
  <c r="AO41" i="20"/>
  <c r="AP41" i="20"/>
  <c r="AQ41" i="20"/>
  <c r="AR41" i="20"/>
  <c r="AS41" i="20"/>
  <c r="AT41" i="20"/>
  <c r="AU41" i="20"/>
  <c r="AV41" i="20"/>
  <c r="AW41" i="20"/>
  <c r="AJ42" i="20"/>
  <c r="AK42" i="20"/>
  <c r="AL42" i="20"/>
  <c r="AM42" i="20"/>
  <c r="AN42" i="20"/>
  <c r="AO42" i="20"/>
  <c r="AP42" i="20"/>
  <c r="AQ42" i="20"/>
  <c r="AR42" i="20"/>
  <c r="AS42" i="20"/>
  <c r="AT42" i="20"/>
  <c r="AU42" i="20"/>
  <c r="AV42" i="20"/>
  <c r="AW42" i="20"/>
  <c r="AJ43" i="20"/>
  <c r="AK43" i="20"/>
  <c r="AL43" i="20"/>
  <c r="AM43" i="20"/>
  <c r="AN43" i="20"/>
  <c r="AO43" i="20"/>
  <c r="AP43" i="20"/>
  <c r="AQ43" i="20"/>
  <c r="AR43" i="20"/>
  <c r="AS43" i="20"/>
  <c r="AT43" i="20"/>
  <c r="AU43" i="20"/>
  <c r="AV43" i="20"/>
  <c r="AW43" i="20"/>
  <c r="AJ44" i="20"/>
  <c r="AK44" i="20"/>
  <c r="AL44" i="20"/>
  <c r="AM44" i="20"/>
  <c r="AN44" i="20"/>
  <c r="AO44" i="20"/>
  <c r="AP44" i="20"/>
  <c r="AQ44" i="20"/>
  <c r="AR44" i="20"/>
  <c r="AS44" i="20"/>
  <c r="AT44" i="20"/>
  <c r="AU44" i="20"/>
  <c r="AV44" i="20"/>
  <c r="AW44" i="20"/>
  <c r="AJ45" i="20"/>
  <c r="AK45" i="20"/>
  <c r="AL45" i="20"/>
  <c r="AM45" i="20"/>
  <c r="AN45" i="20"/>
  <c r="AO45" i="20"/>
  <c r="AP45" i="20"/>
  <c r="AQ45" i="20"/>
  <c r="AR45" i="20"/>
  <c r="AS45" i="20"/>
  <c r="AT45" i="20"/>
  <c r="AU45" i="20"/>
  <c r="AV45" i="20"/>
  <c r="AW45" i="20"/>
  <c r="AJ46" i="20"/>
  <c r="AK46" i="20"/>
  <c r="AL46" i="20"/>
  <c r="AM46" i="20"/>
  <c r="AN46" i="20"/>
  <c r="AO46" i="20"/>
  <c r="AP46" i="20"/>
  <c r="AQ46" i="20"/>
  <c r="AR46" i="20"/>
  <c r="AS46" i="20"/>
  <c r="AT46" i="20"/>
  <c r="AU46" i="20"/>
  <c r="AV46" i="20"/>
  <c r="AW46" i="20"/>
  <c r="AJ47" i="20"/>
  <c r="AK47" i="20"/>
  <c r="AL47" i="20"/>
  <c r="AM47" i="20"/>
  <c r="AN47" i="20"/>
  <c r="AO47" i="20"/>
  <c r="AP47" i="20"/>
  <c r="AQ47" i="20"/>
  <c r="AR47" i="20"/>
  <c r="AS47" i="20"/>
  <c r="AT47" i="20"/>
  <c r="AU47" i="20"/>
  <c r="AV47" i="20"/>
  <c r="AW47" i="20"/>
  <c r="AJ48" i="20"/>
  <c r="AK48" i="20"/>
  <c r="AL48" i="20"/>
  <c r="AM48" i="20"/>
  <c r="AN48" i="20"/>
  <c r="AO48" i="20"/>
  <c r="AP48" i="20"/>
  <c r="AQ48" i="20"/>
  <c r="AR48" i="20"/>
  <c r="AS48" i="20"/>
  <c r="AT48" i="20"/>
  <c r="AU48" i="20"/>
  <c r="AV48" i="20"/>
  <c r="AW48" i="20"/>
  <c r="AJ49" i="20"/>
  <c r="AK49" i="20"/>
  <c r="AL49" i="20"/>
  <c r="AM49" i="20"/>
  <c r="AN49" i="20"/>
  <c r="AO49" i="20"/>
  <c r="AP49" i="20"/>
  <c r="AQ49" i="20"/>
  <c r="AR49" i="20"/>
  <c r="AS49" i="20"/>
  <c r="AT49" i="20"/>
  <c r="AU49" i="20"/>
  <c r="AV49" i="20"/>
  <c r="AW49" i="20"/>
  <c r="AJ50" i="20"/>
  <c r="AK50" i="20"/>
  <c r="AL50" i="20"/>
  <c r="AM50" i="20"/>
  <c r="AN50" i="20"/>
  <c r="AO50" i="20"/>
  <c r="AP50" i="20"/>
  <c r="AQ50" i="20"/>
  <c r="AR50" i="20"/>
  <c r="AS50" i="20"/>
  <c r="AT50" i="20"/>
  <c r="AU50" i="20"/>
  <c r="AV50" i="20"/>
  <c r="AW50" i="20"/>
  <c r="AJ51" i="20"/>
  <c r="AK51" i="20"/>
  <c r="AL51" i="20"/>
  <c r="AM51" i="20"/>
  <c r="AN51" i="20"/>
  <c r="AO51" i="20"/>
  <c r="AP51" i="20"/>
  <c r="AQ51" i="20"/>
  <c r="AR51" i="20"/>
  <c r="AS51" i="20"/>
  <c r="AT51" i="20"/>
  <c r="AU51" i="20"/>
  <c r="AV51" i="20"/>
  <c r="AW51" i="20"/>
  <c r="AJ52" i="20"/>
  <c r="AK52" i="20"/>
  <c r="AL52" i="20"/>
  <c r="AM52" i="20"/>
  <c r="AN52" i="20"/>
  <c r="AO52" i="20"/>
  <c r="AP52" i="20"/>
  <c r="AQ52" i="20"/>
  <c r="AR52" i="20"/>
  <c r="AS52" i="20"/>
  <c r="AT52" i="20"/>
  <c r="AU52" i="20"/>
  <c r="AV52" i="20"/>
  <c r="AW52" i="20"/>
  <c r="AJ53" i="20"/>
  <c r="AK53" i="20"/>
  <c r="AL53" i="20"/>
  <c r="AM53" i="20"/>
  <c r="AN53" i="20"/>
  <c r="AO53" i="20"/>
  <c r="AP53" i="20"/>
  <c r="AQ53" i="20"/>
  <c r="AR53" i="20"/>
  <c r="AS53" i="20"/>
  <c r="AT53" i="20"/>
  <c r="AU53" i="20"/>
  <c r="AV53" i="20"/>
  <c r="AW53" i="20"/>
  <c r="AJ54" i="20"/>
  <c r="AK54" i="20"/>
  <c r="AL54" i="20"/>
  <c r="AM54" i="20"/>
  <c r="AN54" i="20"/>
  <c r="AO54" i="20"/>
  <c r="AP54" i="20"/>
  <c r="AQ54" i="20"/>
  <c r="AR54" i="20"/>
  <c r="AS54" i="20"/>
  <c r="AT54" i="20"/>
  <c r="AU54" i="20"/>
  <c r="AV54" i="20"/>
  <c r="AW54" i="20"/>
  <c r="AJ55" i="20"/>
  <c r="AK55" i="20"/>
  <c r="AL55" i="20"/>
  <c r="AM55" i="20"/>
  <c r="AN55" i="20"/>
  <c r="AO55" i="20"/>
  <c r="AP55" i="20"/>
  <c r="AQ55" i="20"/>
  <c r="AR55" i="20"/>
  <c r="AS55" i="20"/>
  <c r="AT55" i="20"/>
  <c r="AU55" i="20"/>
  <c r="AV55" i="20"/>
  <c r="AW55" i="20"/>
  <c r="AJ56" i="20"/>
  <c r="AK56" i="20"/>
  <c r="AL56" i="20"/>
  <c r="AM56" i="20"/>
  <c r="AN56" i="20"/>
  <c r="AO56" i="20"/>
  <c r="AP56" i="20"/>
  <c r="AQ56" i="20"/>
  <c r="AR56" i="20"/>
  <c r="AS56" i="20"/>
  <c r="AT56" i="20"/>
  <c r="AU56" i="20"/>
  <c r="AV56" i="20"/>
  <c r="AW56" i="20"/>
  <c r="AJ57" i="20"/>
  <c r="AK57" i="20"/>
  <c r="AL57" i="20"/>
  <c r="AM57" i="20"/>
  <c r="AN57" i="20"/>
  <c r="AO57" i="20"/>
  <c r="AP57" i="20"/>
  <c r="AQ57" i="20"/>
  <c r="AR57" i="20"/>
  <c r="AS57" i="20"/>
  <c r="AT57" i="20"/>
  <c r="AU57" i="20"/>
  <c r="AV57" i="20"/>
  <c r="AW57" i="20"/>
  <c r="AJ58" i="20"/>
  <c r="AK58" i="20"/>
  <c r="AL58" i="20"/>
  <c r="AM58" i="20"/>
  <c r="AN58" i="20"/>
  <c r="AO58" i="20"/>
  <c r="AP58" i="20"/>
  <c r="AQ58" i="20"/>
  <c r="AR58" i="20"/>
  <c r="AS58" i="20"/>
  <c r="AT58" i="20"/>
  <c r="AU58" i="20"/>
  <c r="AV58" i="20"/>
  <c r="AW58" i="20"/>
  <c r="AJ59" i="20"/>
  <c r="AK59" i="20"/>
  <c r="AL59" i="20"/>
  <c r="AM59" i="20"/>
  <c r="AN59" i="20"/>
  <c r="AO59" i="20"/>
  <c r="AP59" i="20"/>
  <c r="AQ59" i="20"/>
  <c r="AR59" i="20"/>
  <c r="AS59" i="20"/>
  <c r="AT59" i="20"/>
  <c r="AU59" i="20"/>
  <c r="AV59" i="20"/>
  <c r="AW59" i="20"/>
  <c r="AJ60" i="20"/>
  <c r="AK60" i="20"/>
  <c r="AL60" i="20"/>
  <c r="AM60" i="20"/>
  <c r="AN60" i="20"/>
  <c r="AO60" i="20"/>
  <c r="AP60" i="20"/>
  <c r="AQ60" i="20"/>
  <c r="AR60" i="20"/>
  <c r="AS60" i="20"/>
  <c r="AT60" i="20"/>
  <c r="AU60" i="20"/>
  <c r="AV60" i="20"/>
  <c r="AW60" i="20"/>
  <c r="AJ61" i="20"/>
  <c r="AK61" i="20"/>
  <c r="AL61" i="20"/>
  <c r="AM61" i="20"/>
  <c r="AN61" i="20"/>
  <c r="AO61" i="20"/>
  <c r="AP61" i="20"/>
  <c r="AQ61" i="20"/>
  <c r="AR61" i="20"/>
  <c r="AS61" i="20"/>
  <c r="AT61" i="20"/>
  <c r="AU61" i="20"/>
  <c r="AV61" i="20"/>
  <c r="AW61" i="20"/>
  <c r="AJ62" i="20"/>
  <c r="AK62" i="20"/>
  <c r="AL62" i="20"/>
  <c r="AM62" i="20"/>
  <c r="AN62" i="20"/>
  <c r="AO62" i="20"/>
  <c r="AP62" i="20"/>
  <c r="AQ62" i="20"/>
  <c r="AR62" i="20"/>
  <c r="AS62" i="20"/>
  <c r="AT62" i="20"/>
  <c r="AU62" i="20"/>
  <c r="AV62" i="20"/>
  <c r="AW62" i="20"/>
  <c r="AJ63" i="20"/>
  <c r="AK63" i="20"/>
  <c r="AL63" i="20"/>
  <c r="AM63" i="20"/>
  <c r="AN63" i="20"/>
  <c r="AO63" i="20"/>
  <c r="AP63" i="20"/>
  <c r="AQ63" i="20"/>
  <c r="AR63" i="20"/>
  <c r="AS63" i="20"/>
  <c r="AT63" i="20"/>
  <c r="AU63" i="20"/>
  <c r="AV63" i="20"/>
  <c r="AW63" i="20"/>
  <c r="AJ64" i="20"/>
  <c r="AK64" i="20"/>
  <c r="AL64" i="20"/>
  <c r="AM64" i="20"/>
  <c r="AN64" i="20"/>
  <c r="AO64" i="20"/>
  <c r="AP64" i="20"/>
  <c r="AQ64" i="20"/>
  <c r="AR64" i="20"/>
  <c r="AS64" i="20"/>
  <c r="AT64" i="20"/>
  <c r="AU64" i="20"/>
  <c r="AV64" i="20"/>
  <c r="AW64" i="20"/>
  <c r="AJ65" i="20"/>
  <c r="AK65" i="20"/>
  <c r="AL65" i="20"/>
  <c r="AM65" i="20"/>
  <c r="AN65" i="20"/>
  <c r="AO65" i="20"/>
  <c r="AP65" i="20"/>
  <c r="AQ65" i="20"/>
  <c r="AR65" i="20"/>
  <c r="AS65" i="20"/>
  <c r="AT65" i="20"/>
  <c r="AU65" i="20"/>
  <c r="AV65" i="20"/>
  <c r="AW65" i="20"/>
  <c r="AJ66" i="20"/>
  <c r="AK66" i="20"/>
  <c r="AL66" i="20"/>
  <c r="AM66" i="20"/>
  <c r="AN66" i="20"/>
  <c r="AO66" i="20"/>
  <c r="AP66" i="20"/>
  <c r="AQ66" i="20"/>
  <c r="AR66" i="20"/>
  <c r="AS66" i="20"/>
  <c r="AT66" i="20"/>
  <c r="AU66" i="20"/>
  <c r="AV66" i="20"/>
  <c r="AW66" i="20"/>
  <c r="AJ67" i="20"/>
  <c r="AK67" i="20"/>
  <c r="AL67" i="20"/>
  <c r="AM67" i="20"/>
  <c r="AN67" i="20"/>
  <c r="AO67" i="20"/>
  <c r="AP67" i="20"/>
  <c r="AQ67" i="20"/>
  <c r="AR67" i="20"/>
  <c r="AS67" i="20"/>
  <c r="AT67" i="20"/>
  <c r="AU67" i="20"/>
  <c r="AV67" i="20"/>
  <c r="AW67" i="20"/>
  <c r="AJ68" i="20"/>
  <c r="AK68" i="20"/>
  <c r="AL68" i="20"/>
  <c r="AM68" i="20"/>
  <c r="AN68" i="20"/>
  <c r="AO68" i="20"/>
  <c r="AP68" i="20"/>
  <c r="AQ68" i="20"/>
  <c r="AR68" i="20"/>
  <c r="AS68" i="20"/>
  <c r="AT68" i="20"/>
  <c r="AU68" i="20"/>
  <c r="AV68" i="20"/>
  <c r="AW68" i="20"/>
  <c r="AJ69" i="20"/>
  <c r="AK69" i="20"/>
  <c r="AL69" i="20"/>
  <c r="AM69" i="20"/>
  <c r="AN69" i="20"/>
  <c r="AO69" i="20"/>
  <c r="AP69" i="20"/>
  <c r="AQ69" i="20"/>
  <c r="AR69" i="20"/>
  <c r="AS69" i="20"/>
  <c r="AT69" i="20"/>
  <c r="AU69" i="20"/>
  <c r="AV69" i="20"/>
  <c r="AW69" i="20"/>
  <c r="AJ70" i="20"/>
  <c r="AK70" i="20"/>
  <c r="AL70" i="20"/>
  <c r="AM70" i="20"/>
  <c r="AN70" i="20"/>
  <c r="AO70" i="20"/>
  <c r="AP70" i="20"/>
  <c r="AQ70" i="20"/>
  <c r="AR70" i="20"/>
  <c r="AS70" i="20"/>
  <c r="AT70" i="20"/>
  <c r="AU70" i="20"/>
  <c r="AV70" i="20"/>
  <c r="AW70" i="20"/>
  <c r="AJ71" i="20"/>
  <c r="AK71" i="20"/>
  <c r="AL71" i="20"/>
  <c r="AM71" i="20"/>
  <c r="AN71" i="20"/>
  <c r="AO71" i="20"/>
  <c r="AP71" i="20"/>
  <c r="AQ71" i="20"/>
  <c r="AR71" i="20"/>
  <c r="AS71" i="20"/>
  <c r="AT71" i="20"/>
  <c r="AU71" i="20"/>
  <c r="AV71" i="20"/>
  <c r="AW71" i="20"/>
  <c r="AJ72" i="20"/>
  <c r="AK72" i="20"/>
  <c r="AL72" i="20"/>
  <c r="AM72" i="20"/>
  <c r="AN72" i="20"/>
  <c r="AO72" i="20"/>
  <c r="AP72" i="20"/>
  <c r="AQ72" i="20"/>
  <c r="AR72" i="20"/>
  <c r="AS72" i="20"/>
  <c r="AT72" i="20"/>
  <c r="AU72" i="20"/>
  <c r="AV72" i="20"/>
  <c r="AW72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49" i="20"/>
  <c r="AI50" i="20"/>
  <c r="AI51" i="20"/>
  <c r="AI52" i="20"/>
  <c r="AI53" i="20"/>
  <c r="AI54" i="20"/>
  <c r="AI55" i="20"/>
  <c r="AI56" i="20"/>
  <c r="AI57" i="20"/>
  <c r="AI58" i="20"/>
  <c r="AI59" i="20"/>
  <c r="AI60" i="20"/>
  <c r="AI61" i="20"/>
  <c r="AI62" i="20"/>
  <c r="AI63" i="20"/>
  <c r="AI64" i="20"/>
  <c r="AI65" i="20"/>
  <c r="AI66" i="20"/>
  <c r="AI67" i="20"/>
  <c r="AI68" i="20"/>
  <c r="AI69" i="20"/>
  <c r="AI70" i="20"/>
  <c r="AI71" i="20"/>
  <c r="AI72" i="20"/>
  <c r="AI18" i="20"/>
  <c r="T69" i="22"/>
  <c r="T70" i="22"/>
  <c r="T71" i="22"/>
  <c r="T72" i="22"/>
  <c r="T67" i="22"/>
  <c r="T65" i="22"/>
  <c r="T63" i="22"/>
  <c r="T53" i="22"/>
  <c r="T54" i="22"/>
  <c r="T55" i="22"/>
  <c r="T56" i="22"/>
  <c r="T57" i="22"/>
  <c r="T58" i="22"/>
  <c r="T59" i="22"/>
  <c r="T60" i="22"/>
  <c r="T61" i="22"/>
  <c r="T52" i="22"/>
  <c r="T43" i="22"/>
  <c r="T44" i="22"/>
  <c r="T45" i="22"/>
  <c r="T46" i="22"/>
  <c r="T47" i="22"/>
  <c r="T48" i="22"/>
  <c r="T49" i="22"/>
  <c r="T50" i="22"/>
  <c r="T35" i="22"/>
  <c r="T29" i="22"/>
  <c r="T30" i="22"/>
  <c r="T32" i="22"/>
  <c r="T33" i="22"/>
  <c r="T28" i="22"/>
  <c r="T24" i="22"/>
  <c r="T25" i="22"/>
  <c r="T26" i="22"/>
  <c r="W19" i="22"/>
  <c r="X19" i="22"/>
  <c r="Y19" i="22"/>
  <c r="W20" i="22"/>
  <c r="X20" i="22"/>
  <c r="Y20" i="22"/>
  <c r="W21" i="22"/>
  <c r="X21" i="22"/>
  <c r="Y21" i="22"/>
  <c r="W22" i="22"/>
  <c r="X22" i="22"/>
  <c r="Y22" i="22"/>
  <c r="W23" i="22"/>
  <c r="X23" i="22"/>
  <c r="Y23" i="22"/>
  <c r="W24" i="22"/>
  <c r="X24" i="22"/>
  <c r="Y24" i="22"/>
  <c r="W25" i="22"/>
  <c r="X25" i="22"/>
  <c r="Y25" i="22"/>
  <c r="W26" i="22"/>
  <c r="X26" i="22"/>
  <c r="Y26" i="22"/>
  <c r="W27" i="22"/>
  <c r="X27" i="22"/>
  <c r="Y27" i="22"/>
  <c r="W28" i="22"/>
  <c r="X28" i="22"/>
  <c r="Y28" i="22"/>
  <c r="W29" i="22"/>
  <c r="X29" i="22"/>
  <c r="Y29" i="22"/>
  <c r="W30" i="22"/>
  <c r="X30" i="22"/>
  <c r="Y30" i="22"/>
  <c r="W31" i="22"/>
  <c r="X31" i="22"/>
  <c r="T31" i="22" s="1"/>
  <c r="Y31" i="22"/>
  <c r="W32" i="22"/>
  <c r="X32" i="22"/>
  <c r="Y32" i="22"/>
  <c r="W33" i="22"/>
  <c r="X33" i="22"/>
  <c r="Y33" i="22"/>
  <c r="W34" i="22"/>
  <c r="X34" i="22"/>
  <c r="Y34" i="22"/>
  <c r="W35" i="22"/>
  <c r="X35" i="22"/>
  <c r="Y35" i="22"/>
  <c r="W36" i="22"/>
  <c r="T36" i="22" s="1"/>
  <c r="X36" i="22"/>
  <c r="Y36" i="22"/>
  <c r="W37" i="22"/>
  <c r="T37" i="22" s="1"/>
  <c r="X37" i="22"/>
  <c r="Y37" i="22"/>
  <c r="W38" i="22"/>
  <c r="T38" i="22" s="1"/>
  <c r="X38" i="22"/>
  <c r="Y38" i="22"/>
  <c r="W39" i="22"/>
  <c r="T39" i="22" s="1"/>
  <c r="X39" i="22"/>
  <c r="Y39" i="22"/>
  <c r="W40" i="22"/>
  <c r="T40" i="22" s="1"/>
  <c r="X40" i="22"/>
  <c r="Y40" i="22"/>
  <c r="W41" i="22"/>
  <c r="T41" i="22" s="1"/>
  <c r="X41" i="22"/>
  <c r="Y41" i="22"/>
  <c r="W42" i="22"/>
  <c r="T42" i="22" s="1"/>
  <c r="X42" i="22"/>
  <c r="Y42" i="22"/>
  <c r="W43" i="22"/>
  <c r="X43" i="22"/>
  <c r="Y43" i="22"/>
  <c r="W44" i="22"/>
  <c r="X44" i="22"/>
  <c r="Y44" i="22"/>
  <c r="W45" i="22"/>
  <c r="X45" i="22"/>
  <c r="Y45" i="22"/>
  <c r="W46" i="22"/>
  <c r="X46" i="22"/>
  <c r="Y46" i="22"/>
  <c r="W47" i="22"/>
  <c r="X47" i="22"/>
  <c r="Y47" i="22"/>
  <c r="W48" i="22"/>
  <c r="X48" i="22"/>
  <c r="Y48" i="22"/>
  <c r="W49" i="22"/>
  <c r="X49" i="22"/>
  <c r="Y49" i="22"/>
  <c r="W50" i="22"/>
  <c r="X50" i="22"/>
  <c r="Y50" i="22"/>
  <c r="W51" i="22"/>
  <c r="X51" i="22"/>
  <c r="Y51" i="22"/>
  <c r="W52" i="22"/>
  <c r="X52" i="22"/>
  <c r="Y52" i="22"/>
  <c r="W53" i="22"/>
  <c r="X53" i="22"/>
  <c r="Y53" i="22"/>
  <c r="W54" i="22"/>
  <c r="X54" i="22"/>
  <c r="Y54" i="22"/>
  <c r="W55" i="22"/>
  <c r="X55" i="22"/>
  <c r="Y55" i="22"/>
  <c r="W56" i="22"/>
  <c r="X56" i="22"/>
  <c r="Y56" i="22"/>
  <c r="W57" i="22"/>
  <c r="X57" i="22"/>
  <c r="Y57" i="22"/>
  <c r="W58" i="22"/>
  <c r="X58" i="22"/>
  <c r="Y58" i="22"/>
  <c r="W59" i="22"/>
  <c r="X59" i="22"/>
  <c r="Y59" i="22"/>
  <c r="W60" i="22"/>
  <c r="X60" i="22"/>
  <c r="Y60" i="22"/>
  <c r="W61" i="22"/>
  <c r="X61" i="22"/>
  <c r="Y61" i="22"/>
  <c r="W62" i="22"/>
  <c r="X62" i="22"/>
  <c r="Y62" i="22"/>
  <c r="W63" i="22"/>
  <c r="X63" i="22"/>
  <c r="Y63" i="22"/>
  <c r="W64" i="22"/>
  <c r="X64" i="22"/>
  <c r="Y64" i="22"/>
  <c r="W65" i="22"/>
  <c r="X65" i="22"/>
  <c r="Y65" i="22"/>
  <c r="W66" i="22"/>
  <c r="X66" i="22"/>
  <c r="Y66" i="22"/>
  <c r="W67" i="22"/>
  <c r="X67" i="22"/>
  <c r="Y67" i="22"/>
  <c r="W68" i="22"/>
  <c r="X68" i="22"/>
  <c r="Y68" i="22"/>
  <c r="W69" i="22"/>
  <c r="X69" i="22"/>
  <c r="Y69" i="22"/>
  <c r="W70" i="22"/>
  <c r="X70" i="22"/>
  <c r="Y70" i="22"/>
  <c r="W71" i="22"/>
  <c r="X71" i="22"/>
  <c r="Y71" i="22"/>
  <c r="W72" i="22"/>
  <c r="X72" i="22"/>
  <c r="Y72" i="22"/>
  <c r="X18" i="22"/>
  <c r="Y18" i="22"/>
  <c r="W18" i="22"/>
  <c r="H25" i="12" l="1"/>
  <c r="J25" i="12"/>
  <c r="I25" i="12"/>
  <c r="AF23" i="20"/>
  <c r="T23" i="22"/>
  <c r="T22" i="22"/>
  <c r="AF25" i="20"/>
  <c r="AF21" i="20"/>
  <c r="AF38" i="20"/>
  <c r="R14" i="9"/>
  <c r="AF39" i="20"/>
  <c r="AF19" i="20"/>
  <c r="AF18" i="20"/>
  <c r="AF20" i="20"/>
  <c r="T21" i="22"/>
  <c r="T20" i="22"/>
  <c r="T18" i="22"/>
  <c r="T19" i="22"/>
  <c r="T68" i="22"/>
  <c r="G17" i="9" l="1"/>
  <c r="H17" i="9"/>
  <c r="I17" i="9"/>
  <c r="J17" i="9"/>
  <c r="F17" i="9"/>
  <c r="J14" i="9" l="1"/>
  <c r="I14" i="9"/>
  <c r="H14" i="9"/>
  <c r="F14" i="9"/>
  <c r="G14" i="9"/>
  <c r="L22" i="12"/>
  <c r="L23" i="12"/>
  <c r="L25" i="12"/>
</calcChain>
</file>

<file path=xl/sharedStrings.xml><?xml version="1.0" encoding="utf-8"?>
<sst xmlns="http://schemas.openxmlformats.org/spreadsheetml/2006/main" count="839" uniqueCount="324">
  <si>
    <t>Dénomination Entreprise</t>
  </si>
  <si>
    <t>…</t>
  </si>
  <si>
    <t>N° d'agrément</t>
  </si>
  <si>
    <t>OUI / NON</t>
  </si>
  <si>
    <t xml:space="preserve">Un ou plusieurs permis* sont-il necessaires pour les travaux réalisés </t>
  </si>
  <si>
    <t>P1</t>
  </si>
  <si>
    <t>P2</t>
  </si>
  <si>
    <t>P3</t>
  </si>
  <si>
    <t>Référence(s) cadastrale(s)</t>
  </si>
  <si>
    <t>Adresse</t>
  </si>
  <si>
    <t>Date de consultation de la BDES</t>
  </si>
  <si>
    <t>Volume du lot (m³)</t>
  </si>
  <si>
    <t>L1</t>
  </si>
  <si>
    <t>L2</t>
  </si>
  <si>
    <t>L3</t>
  </si>
  <si>
    <t>Masse du lot (le cas échéant) (t)</t>
  </si>
  <si>
    <t>N° de référence du lot</t>
  </si>
  <si>
    <t>Conformité au GRGT</t>
  </si>
  <si>
    <t>Conformité au CWEA</t>
  </si>
  <si>
    <t>Remarque(s) et justification(s)</t>
  </si>
  <si>
    <t>Descriptif de la typologie (texture, couleur, éléments particuliers)</t>
  </si>
  <si>
    <t>Nature</t>
  </si>
  <si>
    <t>Indice(s) de pollution</t>
  </si>
  <si>
    <t>Présence de déchets amiantés</t>
  </si>
  <si>
    <t>Présence de propagules de plantes invasives</t>
  </si>
  <si>
    <t>Valeurs seuil du décret sols (1er mars 2018) tels que modifiées au 1er janvier 2019</t>
  </si>
  <si>
    <t>Usage type I</t>
  </si>
  <si>
    <t>Usage type II</t>
  </si>
  <si>
    <t>Usage type III</t>
  </si>
  <si>
    <t>Usage type IV</t>
  </si>
  <si>
    <t>Usage type V</t>
  </si>
  <si>
    <t>80 % VS</t>
  </si>
  <si>
    <t>Métaux/métalloïdes</t>
  </si>
  <si>
    <t>Arsenic</t>
  </si>
  <si>
    <t>Cadmium</t>
  </si>
  <si>
    <t>Chrome</t>
  </si>
  <si>
    <t>Chrome VI</t>
  </si>
  <si>
    <t>Cuivre</t>
  </si>
  <si>
    <t>Mercure</t>
  </si>
  <si>
    <t>Nickel</t>
  </si>
  <si>
    <t>Plomb</t>
  </si>
  <si>
    <t>Zinc</t>
  </si>
  <si>
    <t>Hydrocarbures aromatiques non halogénés</t>
  </si>
  <si>
    <t>Benzène</t>
  </si>
  <si>
    <t>Ethylbenzène</t>
  </si>
  <si>
    <t>Toluène</t>
  </si>
  <si>
    <t>Xylènes</t>
  </si>
  <si>
    <t>Styrène</t>
  </si>
  <si>
    <t>Phénol</t>
  </si>
  <si>
    <t>Hydrocarbures aromatiques polycycliques non halogénés</t>
  </si>
  <si>
    <t>Naphtalène</t>
  </si>
  <si>
    <t>Acénaphtylène</t>
  </si>
  <si>
    <t>Acénaphtène</t>
  </si>
  <si>
    <t>Fluorène</t>
  </si>
  <si>
    <t>Phénanthrène</t>
  </si>
  <si>
    <t>Anthracène</t>
  </si>
  <si>
    <t>Fluoranthène</t>
  </si>
  <si>
    <t>Pyrène</t>
  </si>
  <si>
    <t>Benzo(a)anthracène</t>
  </si>
  <si>
    <t>Chrysène</t>
  </si>
  <si>
    <t>Benzo(b)fluoranthène</t>
  </si>
  <si>
    <t>Benzo(k)fluoranthène</t>
  </si>
  <si>
    <t>Benzo(a)pyrène</t>
  </si>
  <si>
    <t>Dibenzo(a,h)anthracène</t>
  </si>
  <si>
    <t>Benzo(g,h,i)pérylène</t>
  </si>
  <si>
    <t>Indéno(1,2,3-c,d)pyrène</t>
  </si>
  <si>
    <t>Composés organiques volatils chlorés</t>
  </si>
  <si>
    <t>Dichlorométhane</t>
  </si>
  <si>
    <t>Trichlorométhane</t>
  </si>
  <si>
    <t>Tétrachlorométhane</t>
  </si>
  <si>
    <t>Tétrachloroéthène  (PCE)</t>
  </si>
  <si>
    <t>Trichloroéthène</t>
  </si>
  <si>
    <t>1,2-Dichloroéthène (somme) (DCE)</t>
  </si>
  <si>
    <t>Chloroéthène (VC)</t>
  </si>
  <si>
    <t>1,1,1-Trichloroéthane (1,1,1 - TCA)</t>
  </si>
  <si>
    <t>1,1,2-Trichloroéthane (1,1,2 - TCA)</t>
  </si>
  <si>
    <t>1,2-Dichloréthane (1,2 - DCA)</t>
  </si>
  <si>
    <t>Cyanures</t>
  </si>
  <si>
    <t>cyanures libres</t>
  </si>
  <si>
    <t>Autres composés organiques</t>
  </si>
  <si>
    <t>Methyl-Tert-Butyl-Ether (MTBE)</t>
  </si>
  <si>
    <t>Hydrocarbures pétroliers</t>
  </si>
  <si>
    <t>Fraction EC5-8</t>
  </si>
  <si>
    <t>Fraction EC&gt;8-10</t>
  </si>
  <si>
    <t>Fraction EC&gt;10-12</t>
  </si>
  <si>
    <t>Fraction EC&gt;12-16</t>
  </si>
  <si>
    <t>Fraction EC&gt;16-21</t>
  </si>
  <si>
    <t>Fraction EC&gt;21-35</t>
  </si>
  <si>
    <t>N° d'identification du site d'origine :</t>
  </si>
  <si>
    <t>mg/kg ms</t>
  </si>
  <si>
    <t>N° de référence du lot :</t>
  </si>
  <si>
    <t>Référence(s) certificat(s) d'analyses</t>
  </si>
  <si>
    <t>MAX</t>
  </si>
  <si>
    <t>N° d'identification de(s) parcelle(s) :</t>
  </si>
  <si>
    <t>Dénomination typologie</t>
  </si>
  <si>
    <t>40%</t>
  </si>
  <si>
    <t>Lot :</t>
  </si>
  <si>
    <t>En place</t>
  </si>
  <si>
    <t>Andains</t>
  </si>
  <si>
    <t>Volume  du lot  (m³) :</t>
  </si>
  <si>
    <t>Masse du lot  (t) :</t>
  </si>
  <si>
    <t>Date d'analyse</t>
  </si>
  <si>
    <t>Concentrations de fond</t>
  </si>
  <si>
    <t>Polluants non normés</t>
  </si>
  <si>
    <t>Concentrations de fond (80%)</t>
  </si>
  <si>
    <t>Caractéristiques générales du lot</t>
  </si>
  <si>
    <t>Type(s) d'usage(s) compatible(s) pour la valorisation</t>
  </si>
  <si>
    <t>Nom(s) et prénom(s)</t>
  </si>
  <si>
    <t>Niveau inférieur d'excavation par rapport à la surface (m-ss)</t>
  </si>
  <si>
    <t>Total :</t>
  </si>
  <si>
    <t>(Oui / Non)</t>
  </si>
  <si>
    <t xml:space="preserve">Réutilisation des terres sur site ? </t>
  </si>
  <si>
    <t>Site suspect ?</t>
  </si>
  <si>
    <t>Justificatif éventuel</t>
  </si>
  <si>
    <t>Z1</t>
  </si>
  <si>
    <t>Z2</t>
  </si>
  <si>
    <t>Z3</t>
  </si>
  <si>
    <t>Z4</t>
  </si>
  <si>
    <t>Nombre d'échantillons élémentaires</t>
  </si>
  <si>
    <t>Nombre d'échantillons composites</t>
  </si>
  <si>
    <t>Echantillonnage</t>
  </si>
  <si>
    <t>Date(s)</t>
  </si>
  <si>
    <t>Méthode(s)</t>
  </si>
  <si>
    <t>Amiante !</t>
  </si>
  <si>
    <t>Teneur en amiante liée</t>
  </si>
  <si>
    <t>Tc</t>
  </si>
  <si>
    <t>Tl</t>
  </si>
  <si>
    <t>Teneur en amiante non liée</t>
  </si>
  <si>
    <t>Amiante dans le sol</t>
  </si>
  <si>
    <t>(mg/kg ms)</t>
  </si>
  <si>
    <t>T</t>
  </si>
  <si>
    <t>Teneur en amiante (= Tc + 10*Tl)</t>
  </si>
  <si>
    <t>Usages de types I, II, III, IV</t>
  </si>
  <si>
    <t>Usage de type V</t>
  </si>
  <si>
    <t>-</t>
  </si>
  <si>
    <t>Seuils limites de l'AGW relatif à la gestion et à la traçabilité des terres (5 juillet 2018)</t>
  </si>
  <si>
    <t>N° d'enregistrement</t>
  </si>
  <si>
    <t xml:space="preserve">Propriétaire(s) </t>
  </si>
  <si>
    <t>Coordonnées Lambert 72 (ou équivalent)</t>
  </si>
  <si>
    <t>Niveau supérieur de l'excavation par rapport à la surface (m-ss)</t>
  </si>
  <si>
    <t>Surface de la base de l'andain (m²)</t>
  </si>
  <si>
    <t>Hauteur de l'andain (m)</t>
  </si>
  <si>
    <t>Référence(s) échantillon(s) composite(s)</t>
  </si>
  <si>
    <t xml:space="preserve">Nombre d'échantillons élémentaires  </t>
  </si>
  <si>
    <t>Matériaux et déchets de construction non dangereux autres qu'intertes</t>
  </si>
  <si>
    <t>Matériaux organiques tels que bois ou restes végétaux</t>
  </si>
  <si>
    <t>Matériaux de construction inertes de béton, briques, tuiles, céramiques, matérieux bitumineux</t>
  </si>
  <si>
    <t>Matériaux pierreux d'origine naturelle, tels que débris d'enrochement</t>
  </si>
  <si>
    <t>n° d'identification de la parcelle ou dénomination voirie</t>
  </si>
  <si>
    <t>Résultats antérieurs</t>
  </si>
  <si>
    <t>Stratégie spécifique "amiante"</t>
  </si>
  <si>
    <t>O/N</t>
  </si>
  <si>
    <t>Lot(s)</t>
  </si>
  <si>
    <t>N° de référence du Lot</t>
  </si>
  <si>
    <t>Dénomination échantillon(s)</t>
  </si>
  <si>
    <t>EC1</t>
  </si>
  <si>
    <t>EC2</t>
  </si>
  <si>
    <t>EC3</t>
  </si>
  <si>
    <t>EC4</t>
  </si>
  <si>
    <t>EC5</t>
  </si>
  <si>
    <t>Liste des échantillons élémentaires</t>
  </si>
  <si>
    <t>F1 (0-0.3), F1 (0,5-1), 
F2 (0-0.3), F2 (1,5-2)</t>
  </si>
  <si>
    <t>&gt; 1 %</t>
  </si>
  <si>
    <t>&gt; 5 %</t>
  </si>
  <si>
    <t>&gt; 5%</t>
  </si>
  <si>
    <t>&gt; 10 %</t>
  </si>
  <si>
    <t xml:space="preserve"> &gt;50 %</t>
  </si>
  <si>
    <t xml:space="preserve">O / N </t>
  </si>
  <si>
    <t>Prétraitement réalisés ?</t>
  </si>
  <si>
    <t>Nature du prétraitement</t>
  </si>
  <si>
    <t>Art.15 
type I</t>
  </si>
  <si>
    <t>Art. 15 
type II</t>
  </si>
  <si>
    <t>Art. 15 
type IV</t>
  </si>
  <si>
    <t xml:space="preserve">Normes  proposées par l'ISSeP spécifiquement pour l'application de l'art. 15 de l'AGW </t>
  </si>
  <si>
    <t>Typologie</t>
  </si>
  <si>
    <t>Dénomination des échantillons composites</t>
  </si>
  <si>
    <t>Plantes invasives</t>
  </si>
  <si>
    <t>Amiante</t>
  </si>
  <si>
    <t>EC1, EC2, EC3</t>
  </si>
  <si>
    <t>Limon sableux beige claire à bricaillons</t>
  </si>
  <si>
    <t>Remarques</t>
  </si>
  <si>
    <t>Volume / masse</t>
  </si>
  <si>
    <t>EC4, EC5</t>
  </si>
  <si>
    <t>Remblais de construction sableaux</t>
  </si>
  <si>
    <t>Renouées du Japon</t>
  </si>
  <si>
    <t>Présence d'un panache de polution en huiles minérale visé par un projet d'assainissement</t>
  </si>
  <si>
    <t>L1.1</t>
  </si>
  <si>
    <t>L1.2</t>
  </si>
  <si>
    <t>N° de référence du Lot initial</t>
  </si>
  <si>
    <t>I, II, III, IV et V</t>
  </si>
  <si>
    <t>Utilisations selon l'art.15</t>
  </si>
  <si>
    <t>Volume estimé</t>
  </si>
  <si>
    <t>Pollution(s) distribuée(s) par tache</t>
  </si>
  <si>
    <t>Donneur d'ordre du RQT</t>
  </si>
  <si>
    <t>Motivation et explications (+ références des CCS et/ou CCQT le cas échéant)</t>
  </si>
  <si>
    <t>n° d’identification de la zone d’origine</t>
  </si>
  <si>
    <t>Métré foré</t>
  </si>
  <si>
    <t>I (art.15),  II (art.15), IV (art.15)</t>
  </si>
  <si>
    <t>Mail de contact</t>
  </si>
  <si>
    <t>Code Walterre*</t>
  </si>
  <si>
    <t>* la signification des codes Walterre est précisée sur le site internet de l'organisme de suivi</t>
  </si>
  <si>
    <t>Couleur à la BDES</t>
  </si>
  <si>
    <t>Type de terre (remblai ou terrain naturel)</t>
  </si>
  <si>
    <t>Remblai / Terrain naturel</t>
  </si>
  <si>
    <t xml:space="preserve">Profondeur du lot </t>
  </si>
  <si>
    <t xml:space="preserve"> R/N</t>
  </si>
  <si>
    <t>Résultats antérieurs ?</t>
  </si>
  <si>
    <t>O / N</t>
  </si>
  <si>
    <t xml:space="preserve">Remblais (R) ou Terrain Naturel (N) </t>
  </si>
  <si>
    <t>Type de valeur limite</t>
  </si>
  <si>
    <t>Valeurs limites issue de la base de données PNN :</t>
  </si>
  <si>
    <t xml:space="preserve"> "80% VL " </t>
  </si>
  <si>
    <t>80 % VL</t>
  </si>
  <si>
    <t>Adresse (rue, n°, cp, localité, pays)</t>
  </si>
  <si>
    <t>Numéro de téléphone</t>
  </si>
  <si>
    <t>Maitre(s) d'ouvrage</t>
  </si>
  <si>
    <t>Expert</t>
  </si>
  <si>
    <t>Préleveur(s)</t>
  </si>
  <si>
    <t>Laboratoire(s)</t>
  </si>
  <si>
    <t>Nom(s) et prénom(s) ou Dénomination entreprise</t>
  </si>
  <si>
    <t>Personne de contact</t>
  </si>
  <si>
    <t>N° de la zone d'excavation</t>
  </si>
  <si>
    <t>X moyen</t>
  </si>
  <si>
    <t>Y moyen</t>
  </si>
  <si>
    <t>V1</t>
  </si>
  <si>
    <t>n° d'identification de la parcelle, dénomination voirie, Lieu-dit</t>
  </si>
  <si>
    <t xml:space="preserve">Type de permis </t>
  </si>
  <si>
    <t>Date de délivrance du permis</t>
  </si>
  <si>
    <t>Autorité compétente ayant délivré le permis</t>
  </si>
  <si>
    <t>Description sommaire du projet amenant aux travaux d'excatations</t>
  </si>
  <si>
    <t>Stratégies employées</t>
  </si>
  <si>
    <t>Voirie/Terres en place/Andain</t>
  </si>
  <si>
    <t>N° de la zone de stockage temporaire</t>
  </si>
  <si>
    <t>N° de la zone d'excavation ou de stockage temporaire</t>
  </si>
  <si>
    <t>N° d'identification du lot</t>
  </si>
  <si>
    <t xml:space="preserve">Conformité </t>
  </si>
  <si>
    <t>CWEA</t>
  </si>
  <si>
    <t>GRGT</t>
  </si>
  <si>
    <t>Oui/Non</t>
  </si>
  <si>
    <t>Types d'analyse</t>
  </si>
  <si>
    <t>Volume/Masse</t>
  </si>
  <si>
    <t>N° de zone d'excavation</t>
  </si>
  <si>
    <t>Description de la zone</t>
  </si>
  <si>
    <t>L23</t>
  </si>
  <si>
    <t>4000 m³</t>
  </si>
  <si>
    <t>1000 m³</t>
  </si>
  <si>
    <t>EC6</t>
  </si>
  <si>
    <t>500 m³</t>
  </si>
  <si>
    <t>Volume du Lot initial [m³]</t>
  </si>
  <si>
    <t>N° de référence du Lot final</t>
  </si>
  <si>
    <t>Volume du lot final [m³]</t>
  </si>
  <si>
    <t>(Pré)traitement  ?</t>
  </si>
  <si>
    <t>Oui, criblage</t>
  </si>
  <si>
    <t>*Permis d'urbanisme (P.urb)
Permis d'environnement (PE)
Permis unique (PU),Permis intégré (PI)
Permis d'urbanisation (PUrb)</t>
  </si>
  <si>
    <t>Paramètres chimiques supplémentaires à prendre en comtpe</t>
  </si>
  <si>
    <t>Surface de terrassement (m²)</t>
  </si>
  <si>
    <t>Terrain vague</t>
  </si>
  <si>
    <t>...</t>
  </si>
  <si>
    <t>Avenue du Fort Corbeau, 7000 Mons</t>
  </si>
  <si>
    <t>Rue du crossage, 7000 Mons</t>
  </si>
  <si>
    <t>Rue Henri Deruelles, 7000 Mons</t>
  </si>
  <si>
    <t>ZS</t>
  </si>
  <si>
    <t>Rue du Pic et Plat, 7000 Mons</t>
  </si>
  <si>
    <t>Longueur de l'andain (m)</t>
  </si>
  <si>
    <t>PFOA</t>
  </si>
  <si>
    <t>PCB Totaux</t>
  </si>
  <si>
    <t>PFOS</t>
  </si>
  <si>
    <t>PFAS (Somme)</t>
  </si>
  <si>
    <t xml:space="preserve">Valeurs limites issue des "Lignes directrices pour les PFAS pour les études décret sols" </t>
  </si>
  <si>
    <t>µg/kg ms</t>
  </si>
  <si>
    <t>Analyses PFASQuantitatives (µg/kg ms)</t>
  </si>
  <si>
    <t>PFBA</t>
  </si>
  <si>
    <t>PFPeA</t>
  </si>
  <si>
    <t>PFHxA</t>
  </si>
  <si>
    <t>PFHpA</t>
  </si>
  <si>
    <t>PFOA (isomère linéaire)</t>
  </si>
  <si>
    <t xml:space="preserve">80 % VL </t>
  </si>
  <si>
    <t>PFOA (isomère ramifié)</t>
  </si>
  <si>
    <t>PFOA total</t>
  </si>
  <si>
    <t>PFNA</t>
  </si>
  <si>
    <t>PFDA</t>
  </si>
  <si>
    <t>PFUnDA</t>
  </si>
  <si>
    <t>PFDoDA</t>
  </si>
  <si>
    <t>PFTrDA</t>
  </si>
  <si>
    <t>PFTeDA</t>
  </si>
  <si>
    <t>PFHxDA</t>
  </si>
  <si>
    <t>PFBS</t>
  </si>
  <si>
    <t>PFPeS</t>
  </si>
  <si>
    <t>PFHxS (isomère linéaire)</t>
  </si>
  <si>
    <t>PFHxS (isomère ramifié)</t>
  </si>
  <si>
    <t>PFHxS total</t>
  </si>
  <si>
    <t>PFHpS</t>
  </si>
  <si>
    <t>PFOS (isomère linéaire)</t>
  </si>
  <si>
    <t>PFOS (isomère ramifié)</t>
  </si>
  <si>
    <t>PFOS total</t>
  </si>
  <si>
    <t>PFNS</t>
  </si>
  <si>
    <t>PFDS</t>
  </si>
  <si>
    <t>PFOSA (isomère linéaire)</t>
  </si>
  <si>
    <t>PFOSA (isomère ramifié)</t>
  </si>
  <si>
    <t>PFOSA total</t>
  </si>
  <si>
    <t>MePFOSA (isomère linéaire)</t>
  </si>
  <si>
    <t>MePFOSA (isomère ramifié)</t>
  </si>
  <si>
    <t>MePFOSA total</t>
  </si>
  <si>
    <t>EtPFOSA (isomère linéaire)</t>
  </si>
  <si>
    <t>EtPFOSA (isomère ramifié)</t>
  </si>
  <si>
    <t>EtPFOSA total</t>
  </si>
  <si>
    <t>MePFOSAA</t>
  </si>
  <si>
    <t>EtPFOSAA</t>
  </si>
  <si>
    <t>4:2 FTS</t>
  </si>
  <si>
    <t>6:2 FTS</t>
  </si>
  <si>
    <t>8:2 FTS</t>
  </si>
  <si>
    <t>8:2diPAP</t>
  </si>
  <si>
    <t>HFPO-DA - GenX</t>
  </si>
  <si>
    <t>ADONA</t>
  </si>
  <si>
    <t>PFECHS</t>
  </si>
  <si>
    <t>Analyses PFAS Indicatives</t>
  </si>
  <si>
    <t>PFODA</t>
  </si>
  <si>
    <t>PFDodS</t>
  </si>
  <si>
    <t>6:2 diPAP</t>
  </si>
  <si>
    <t>6:2/8:2 diPAP</t>
  </si>
  <si>
    <t>FOSAA</t>
  </si>
  <si>
    <t>6 :2 PAP</t>
  </si>
  <si>
    <t>8 :2 PAP</t>
  </si>
  <si>
    <t>10:2 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</si>
</sst>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gt;10]\ 0\ ;[&lt;1]\ 0.00\ \ ;0.0\ "/>
    <numFmt numFmtId="165" formatCode="[&gt;10]\ 0.00\ ;[&lt;1]\ 0.00\ \ ;0.00\ "/>
    <numFmt numFmtId="166" formatCode="[&gt;10]\ 0.0000\ ;[&lt;1]\ 0.0000\ \ ;0.0000\ "/>
    <numFmt numFmtId="167" formatCode="[&gt;10]\ 0.000\ ;[&lt;1]\ 0.000\ \ ;0.000\ "/>
    <numFmt numFmtId="168" formatCode="[&gt;10]\ 0.00000\ ;[&lt;1]\ 0.00000\ \ ;0.00000\ 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  <scheme val="minor"/>
    </font>
    <font>
      <i/>
      <sz val="9"/>
      <name val="Arial"/>
      <family val="2"/>
    </font>
    <font>
      <i/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5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165" fontId="6" fillId="0" borderId="6" xfId="1" applyNumberFormat="1" applyFont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165" fontId="6" fillId="0" borderId="7" xfId="1" applyNumberFormat="1" applyFont="1" applyBorder="1" applyAlignment="1" applyProtection="1">
      <alignment horizontal="center" vertical="center"/>
      <protection locked="0"/>
    </xf>
    <xf numFmtId="165" fontId="6" fillId="0" borderId="10" xfId="1" applyNumberFormat="1" applyFont="1" applyBorder="1" applyAlignment="1" applyProtection="1">
      <alignment horizontal="center" vertical="center"/>
      <protection locked="0"/>
    </xf>
    <xf numFmtId="165" fontId="6" fillId="0" borderId="14" xfId="1" applyNumberFormat="1" applyFont="1" applyBorder="1" applyAlignment="1" applyProtection="1">
      <alignment horizontal="center" vertical="center"/>
      <protection locked="0"/>
    </xf>
    <xf numFmtId="165" fontId="6" fillId="0" borderId="11" xfId="1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5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1" xfId="0" applyBorder="1" applyProtection="1">
      <protection locked="0"/>
    </xf>
    <xf numFmtId="165" fontId="6" fillId="0" borderId="16" xfId="1" applyNumberFormat="1" applyFont="1" applyBorder="1" applyAlignment="1" applyProtection="1">
      <alignment horizontal="center" vertical="center"/>
      <protection locked="0"/>
    </xf>
    <xf numFmtId="165" fontId="6" fillId="0" borderId="17" xfId="1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0" fillId="2" borderId="28" xfId="0" applyFill="1" applyBorder="1" applyProtection="1">
      <protection hidden="1"/>
    </xf>
    <xf numFmtId="0" fontId="0" fillId="2" borderId="28" xfId="0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0" fillId="2" borderId="29" xfId="0" applyFill="1" applyBorder="1" applyProtection="1">
      <protection hidden="1"/>
    </xf>
    <xf numFmtId="0" fontId="0" fillId="2" borderId="30" xfId="0" applyFill="1" applyBorder="1" applyProtection="1">
      <protection hidden="1"/>
    </xf>
    <xf numFmtId="0" fontId="0" fillId="2" borderId="1" xfId="0" applyFill="1" applyBorder="1" applyAlignment="1" applyProtection="1">
      <alignment horizontal="left" vertical="center"/>
      <protection hidden="1"/>
    </xf>
    <xf numFmtId="0" fontId="0" fillId="2" borderId="31" xfId="0" applyFill="1" applyBorder="1" applyProtection="1"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 textRotation="90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0" fillId="2" borderId="35" xfId="0" applyFill="1" applyBorder="1" applyAlignment="1" applyProtection="1">
      <alignment horizontal="right" vertical="center" wrapText="1"/>
      <protection hidden="1"/>
    </xf>
    <xf numFmtId="0" fontId="0" fillId="2" borderId="0" xfId="0" applyFill="1" applyAlignment="1" applyProtection="1">
      <alignment horizontal="right" vertical="center" wrapText="1"/>
      <protection hidden="1"/>
    </xf>
    <xf numFmtId="0" fontId="8" fillId="6" borderId="12" xfId="0" applyFont="1" applyFill="1" applyBorder="1" applyAlignment="1" applyProtection="1">
      <alignment horizontal="center" vertical="center" wrapText="1"/>
      <protection hidden="1"/>
    </xf>
    <xf numFmtId="0" fontId="0" fillId="3" borderId="12" xfId="0" applyFill="1" applyBorder="1" applyAlignment="1" applyProtection="1">
      <alignment horizontal="center" vertical="center" wrapText="1"/>
      <protection hidden="1"/>
    </xf>
    <xf numFmtId="0" fontId="8" fillId="5" borderId="12" xfId="0" applyFont="1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8" fillId="7" borderId="13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8" fillId="10" borderId="15" xfId="0" applyFont="1" applyFill="1" applyBorder="1" applyAlignment="1" applyProtection="1">
      <alignment horizontal="center" vertical="center" wrapText="1"/>
      <protection hidden="1"/>
    </xf>
    <xf numFmtId="0" fontId="0" fillId="11" borderId="12" xfId="0" applyFill="1" applyBorder="1" applyAlignment="1" applyProtection="1">
      <alignment horizontal="center" vertical="center" wrapText="1"/>
      <protection hidden="1"/>
    </xf>
    <xf numFmtId="0" fontId="0" fillId="12" borderId="13" xfId="0" applyFill="1" applyBorder="1" applyAlignment="1" applyProtection="1">
      <alignment horizontal="center" vertical="center" wrapText="1"/>
      <protection hidden="1"/>
    </xf>
    <xf numFmtId="0" fontId="0" fillId="9" borderId="43" xfId="0" applyFill="1" applyBorder="1" applyAlignment="1" applyProtection="1">
      <alignment horizontal="center" vertical="center" wrapText="1"/>
      <protection hidden="1"/>
    </xf>
    <xf numFmtId="0" fontId="5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7" xfId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 applyAlignment="1" applyProtection="1">
      <alignment horizontal="center" vertical="center" wrapText="1"/>
      <protection hidden="1"/>
    </xf>
    <xf numFmtId="0" fontId="5" fillId="2" borderId="6" xfId="1" applyFont="1" applyFill="1" applyBorder="1" applyAlignment="1" applyProtection="1">
      <alignment horizontal="center" vertical="center" wrapText="1"/>
      <protection hidden="1"/>
    </xf>
    <xf numFmtId="9" fontId="5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8" borderId="5" xfId="1" applyFont="1" applyFill="1" applyBorder="1" applyProtection="1">
      <protection hidden="1"/>
    </xf>
    <xf numFmtId="164" fontId="5" fillId="8" borderId="1" xfId="1" quotePrefix="1" applyNumberFormat="1" applyFont="1" applyFill="1" applyBorder="1" applyAlignment="1" applyProtection="1">
      <alignment horizontal="center"/>
      <protection hidden="1"/>
    </xf>
    <xf numFmtId="164" fontId="5" fillId="8" borderId="7" xfId="1" quotePrefix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center"/>
      <protection hidden="1"/>
    </xf>
    <xf numFmtId="164" fontId="5" fillId="8" borderId="6" xfId="1" quotePrefix="1" applyNumberFormat="1" applyFont="1" applyFill="1" applyBorder="1" applyAlignment="1" applyProtection="1">
      <alignment horizontal="center"/>
      <protection hidden="1"/>
    </xf>
    <xf numFmtId="164" fontId="6" fillId="8" borderId="16" xfId="1" applyNumberFormat="1" applyFont="1" applyFill="1" applyBorder="1" applyAlignment="1" applyProtection="1">
      <alignment horizontal="center"/>
      <protection hidden="1"/>
    </xf>
    <xf numFmtId="164" fontId="6" fillId="8" borderId="6" xfId="1" applyNumberFormat="1" applyFont="1" applyFill="1" applyBorder="1" applyAlignment="1" applyProtection="1">
      <alignment horizontal="center"/>
      <protection hidden="1"/>
    </xf>
    <xf numFmtId="164" fontId="6" fillId="8" borderId="1" xfId="1" applyNumberFormat="1" applyFont="1" applyFill="1" applyBorder="1" applyAlignment="1" applyProtection="1">
      <alignment horizontal="center"/>
      <protection hidden="1"/>
    </xf>
    <xf numFmtId="164" fontId="6" fillId="8" borderId="7" xfId="1" applyNumberFormat="1" applyFont="1" applyFill="1" applyBorder="1" applyAlignment="1" applyProtection="1">
      <alignment horizontal="center"/>
      <protection hidden="1"/>
    </xf>
    <xf numFmtId="164" fontId="9" fillId="8" borderId="16" xfId="1" applyNumberFormat="1" applyFont="1" applyFill="1" applyBorder="1" applyAlignment="1" applyProtection="1">
      <alignment horizontal="center"/>
      <protection hidden="1"/>
    </xf>
    <xf numFmtId="0" fontId="6" fillId="2" borderId="5" xfId="1" applyFont="1" applyFill="1" applyBorder="1" applyAlignment="1" applyProtection="1">
      <alignment horizontal="left"/>
      <protection hidden="1"/>
    </xf>
    <xf numFmtId="165" fontId="6" fillId="2" borderId="1" xfId="1" applyNumberFormat="1" applyFont="1" applyFill="1" applyBorder="1" applyAlignment="1" applyProtection="1">
      <alignment horizontal="center" vertical="center"/>
      <protection hidden="1"/>
    </xf>
    <xf numFmtId="165" fontId="6" fillId="2" borderId="7" xfId="1" applyNumberFormat="1" applyFont="1" applyFill="1" applyBorder="1" applyAlignment="1" applyProtection="1">
      <alignment horizontal="center" vertical="center"/>
      <protection hidden="1"/>
    </xf>
    <xf numFmtId="165" fontId="6" fillId="2" borderId="0" xfId="1" applyNumberFormat="1" applyFont="1" applyFill="1" applyAlignment="1" applyProtection="1">
      <alignment horizontal="center" vertical="center"/>
      <protection hidden="1"/>
    </xf>
    <xf numFmtId="165" fontId="10" fillId="2" borderId="16" xfId="0" applyNumberFormat="1" applyFont="1" applyFill="1" applyBorder="1" applyAlignment="1" applyProtection="1">
      <alignment horizontal="center"/>
      <protection hidden="1"/>
    </xf>
    <xf numFmtId="0" fontId="6" fillId="2" borderId="8" xfId="1" applyFont="1" applyFill="1" applyBorder="1" applyAlignment="1" applyProtection="1">
      <alignment horizontal="left"/>
      <protection hidden="1"/>
    </xf>
    <xf numFmtId="4" fontId="6" fillId="2" borderId="5" xfId="1" applyNumberFormat="1" applyFont="1" applyFill="1" applyBorder="1" applyAlignment="1" applyProtection="1">
      <alignment horizontal="justify" vertical="top" wrapText="1"/>
      <protection hidden="1"/>
    </xf>
    <xf numFmtId="4" fontId="6" fillId="2" borderId="5" xfId="1" applyNumberFormat="1" applyFont="1" applyFill="1" applyBorder="1" applyProtection="1">
      <protection hidden="1"/>
    </xf>
    <xf numFmtId="0" fontId="7" fillId="2" borderId="5" xfId="1" applyFont="1" applyFill="1" applyBorder="1" applyAlignment="1" applyProtection="1">
      <alignment horizontal="left"/>
      <protection hidden="1"/>
    </xf>
    <xf numFmtId="0" fontId="7" fillId="2" borderId="8" xfId="1" applyFont="1" applyFill="1" applyBorder="1" applyAlignment="1" applyProtection="1">
      <alignment horizontal="left"/>
      <protection hidden="1"/>
    </xf>
    <xf numFmtId="0" fontId="6" fillId="2" borderId="5" xfId="1" applyFont="1" applyFill="1" applyBorder="1" applyProtection="1">
      <protection hidden="1"/>
    </xf>
    <xf numFmtId="0" fontId="6" fillId="2" borderId="9" xfId="1" applyFont="1" applyFill="1" applyBorder="1" applyAlignment="1" applyProtection="1">
      <alignment horizontal="left"/>
      <protection hidden="1"/>
    </xf>
    <xf numFmtId="165" fontId="6" fillId="2" borderId="14" xfId="1" applyNumberFormat="1" applyFont="1" applyFill="1" applyBorder="1" applyAlignment="1" applyProtection="1">
      <alignment horizontal="center" vertical="center"/>
      <protection hidden="1"/>
    </xf>
    <xf numFmtId="165" fontId="6" fillId="2" borderId="11" xfId="1" applyNumberFormat="1" applyFont="1" applyFill="1" applyBorder="1" applyAlignment="1" applyProtection="1">
      <alignment horizontal="center" vertical="center"/>
      <protection hidden="1"/>
    </xf>
    <xf numFmtId="0" fontId="0" fillId="2" borderId="32" xfId="0" applyFill="1" applyBorder="1" applyProtection="1">
      <protection hidden="1"/>
    </xf>
    <xf numFmtId="0" fontId="0" fillId="2" borderId="33" xfId="0" applyFill="1" applyBorder="1" applyProtection="1">
      <protection hidden="1"/>
    </xf>
    <xf numFmtId="0" fontId="0" fillId="2" borderId="33" xfId="0" applyFill="1" applyBorder="1" applyAlignment="1" applyProtection="1">
      <alignment horizontal="center"/>
      <protection hidden="1"/>
    </xf>
    <xf numFmtId="0" fontId="2" fillId="2" borderId="33" xfId="0" applyFont="1" applyFill="1" applyBorder="1" applyAlignment="1" applyProtection="1">
      <alignment horizontal="center"/>
      <protection hidden="1"/>
    </xf>
    <xf numFmtId="0" fontId="0" fillId="2" borderId="34" xfId="0" applyFill="1" applyBorder="1" applyProtection="1"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left" vertical="center"/>
      <protection hidden="1"/>
    </xf>
    <xf numFmtId="0" fontId="5" fillId="2" borderId="15" xfId="1" applyFont="1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25" xfId="0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15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8" borderId="19" xfId="1" applyFont="1" applyFill="1" applyBorder="1" applyAlignment="1" applyProtection="1">
      <alignment horizontal="center"/>
      <protection hidden="1"/>
    </xf>
    <xf numFmtId="0" fontId="5" fillId="8" borderId="2" xfId="1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7" xfId="0" applyBorder="1"/>
    <xf numFmtId="0" fontId="0" fillId="2" borderId="2" xfId="0" applyFill="1" applyBorder="1" applyAlignment="1">
      <alignment horizontal="center" vertical="center" wrapText="1"/>
    </xf>
    <xf numFmtId="0" fontId="0" fillId="2" borderId="45" xfId="0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2" borderId="56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165" fontId="6" fillId="0" borderId="2" xfId="1" applyNumberFormat="1" applyFont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64" xfId="0" applyBorder="1" applyProtection="1">
      <protection locked="0"/>
    </xf>
    <xf numFmtId="165" fontId="6" fillId="0" borderId="64" xfId="1" applyNumberFormat="1" applyFont="1" applyBorder="1" applyAlignment="1" applyProtection="1">
      <alignment horizontal="center" vertical="center"/>
      <protection locked="0"/>
    </xf>
    <xf numFmtId="0" fontId="0" fillId="0" borderId="23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29" xfId="0" applyBorder="1" applyProtection="1">
      <protection locked="0"/>
    </xf>
    <xf numFmtId="164" fontId="6" fillId="8" borderId="16" xfId="1" applyNumberFormat="1" applyFont="1" applyFill="1" applyBorder="1" applyAlignment="1" applyProtection="1">
      <alignment horizontal="center"/>
      <protection locked="0" hidden="1"/>
    </xf>
    <xf numFmtId="164" fontId="6" fillId="8" borderId="6" xfId="1" applyNumberFormat="1" applyFont="1" applyFill="1" applyBorder="1" applyAlignment="1" applyProtection="1">
      <alignment horizontal="center"/>
      <protection locked="0" hidden="1"/>
    </xf>
    <xf numFmtId="164" fontId="6" fillId="8" borderId="2" xfId="1" applyNumberFormat="1" applyFont="1" applyFill="1" applyBorder="1" applyAlignment="1" applyProtection="1">
      <alignment horizontal="center"/>
      <protection locked="0" hidden="1"/>
    </xf>
    <xf numFmtId="164" fontId="6" fillId="8" borderId="7" xfId="1" applyNumberFormat="1" applyFont="1" applyFill="1" applyBorder="1" applyAlignment="1" applyProtection="1">
      <alignment horizontal="center"/>
      <protection locked="0" hidden="1"/>
    </xf>
    <xf numFmtId="0" fontId="0" fillId="13" borderId="0" xfId="0" applyFill="1" applyAlignment="1" applyProtection="1">
      <alignment horizontal="center" vertical="center"/>
      <protection locked="0" hidden="1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6" fillId="0" borderId="7" xfId="1" applyFont="1" applyBorder="1" applyAlignment="1" applyProtection="1">
      <alignment horizontal="center" vertical="center"/>
      <protection locked="0"/>
    </xf>
    <xf numFmtId="0" fontId="6" fillId="8" borderId="6" xfId="1" applyFont="1" applyFill="1" applyBorder="1" applyAlignment="1" applyProtection="1">
      <alignment horizontal="center"/>
      <protection locked="0" hidden="1"/>
    </xf>
    <xf numFmtId="0" fontId="6" fillId="8" borderId="2" xfId="1" applyFont="1" applyFill="1" applyBorder="1" applyAlignment="1" applyProtection="1">
      <alignment horizontal="center"/>
      <protection locked="0" hidden="1"/>
    </xf>
    <xf numFmtId="0" fontId="6" fillId="8" borderId="1" xfId="1" applyFont="1" applyFill="1" applyBorder="1" applyAlignment="1" applyProtection="1">
      <alignment horizontal="center"/>
      <protection locked="0" hidden="1"/>
    </xf>
    <xf numFmtId="0" fontId="6" fillId="8" borderId="18" xfId="1" applyFont="1" applyFill="1" applyBorder="1" applyAlignment="1" applyProtection="1">
      <alignment horizontal="center"/>
      <protection locked="0" hidden="1"/>
    </xf>
    <xf numFmtId="0" fontId="6" fillId="8" borderId="7" xfId="1" applyFont="1" applyFill="1" applyBorder="1" applyAlignment="1" applyProtection="1">
      <alignment horizontal="center"/>
      <protection locked="0" hidden="1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64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63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165" fontId="6" fillId="0" borderId="10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6" fillId="0" borderId="6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6" fillId="0" borderId="46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167" fontId="6" fillId="0" borderId="6" xfId="1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164" fontId="6" fillId="8" borderId="2" xfId="1" applyNumberFormat="1" applyFont="1" applyFill="1" applyBorder="1" applyAlignment="1" applyProtection="1">
      <alignment horizontal="center"/>
      <protection hidden="1"/>
    </xf>
    <xf numFmtId="164" fontId="6" fillId="8" borderId="18" xfId="1" applyNumberFormat="1" applyFont="1" applyFill="1" applyBorder="1" applyAlignment="1" applyProtection="1">
      <alignment horizontal="center"/>
      <protection hidden="1"/>
    </xf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horizontal="center"/>
    </xf>
    <xf numFmtId="0" fontId="0" fillId="2" borderId="30" xfId="0" applyFill="1" applyBorder="1"/>
    <xf numFmtId="0" fontId="13" fillId="2" borderId="0" xfId="0" applyFont="1" applyFill="1"/>
    <xf numFmtId="0" fontId="0" fillId="2" borderId="31" xfId="0" applyFill="1" applyBorder="1"/>
    <xf numFmtId="0" fontId="4" fillId="2" borderId="47" xfId="1" applyFill="1" applyBorder="1" applyAlignment="1">
      <alignment horizontal="left"/>
    </xf>
    <xf numFmtId="0" fontId="4" fillId="2" borderId="50" xfId="1" applyFill="1" applyBorder="1" applyAlignment="1">
      <alignment horizontal="left"/>
    </xf>
    <xf numFmtId="0" fontId="0" fillId="2" borderId="50" xfId="0" applyFill="1" applyBorder="1"/>
    <xf numFmtId="0" fontId="0" fillId="2" borderId="48" xfId="0" applyFill="1" applyBorder="1"/>
    <xf numFmtId="165" fontId="10" fillId="2" borderId="16" xfId="0" applyNumberFormat="1" applyFont="1" applyFill="1" applyBorder="1" applyAlignment="1">
      <alignment horizontal="center"/>
    </xf>
    <xf numFmtId="0" fontId="0" fillId="2" borderId="32" xfId="0" applyFill="1" applyBorder="1"/>
    <xf numFmtId="0" fontId="0" fillId="2" borderId="33" xfId="0" applyFill="1" applyBorder="1"/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165" fontId="10" fillId="2" borderId="17" xfId="0" applyNumberFormat="1" applyFont="1" applyFill="1" applyBorder="1" applyAlignment="1">
      <alignment horizontal="center"/>
    </xf>
    <xf numFmtId="0" fontId="4" fillId="2" borderId="6" xfId="1" applyFill="1" applyBorder="1" applyAlignment="1">
      <alignment horizontal="left"/>
    </xf>
    <xf numFmtId="0" fontId="4" fillId="2" borderId="1" xfId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4" fillId="2" borderId="10" xfId="1" applyFill="1" applyBorder="1" applyAlignment="1">
      <alignment horizontal="left"/>
    </xf>
    <xf numFmtId="0" fontId="4" fillId="2" borderId="14" xfId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5" fillId="8" borderId="1" xfId="1" applyFont="1" applyFill="1" applyBorder="1"/>
    <xf numFmtId="0" fontId="5" fillId="8" borderId="7" xfId="1" applyFont="1" applyFill="1" applyBorder="1"/>
    <xf numFmtId="0" fontId="5" fillId="2" borderId="0" xfId="1" applyFont="1" applyFill="1"/>
    <xf numFmtId="0" fontId="5" fillId="8" borderId="6" xfId="1" applyFont="1" applyFill="1" applyBorder="1"/>
    <xf numFmtId="164" fontId="9" fillId="8" borderId="16" xfId="1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left" vertical="center"/>
    </xf>
    <xf numFmtId="0" fontId="0" fillId="2" borderId="37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 wrapText="1"/>
    </xf>
    <xf numFmtId="0" fontId="0" fillId="2" borderId="4" xfId="0" applyFill="1" applyBorder="1"/>
    <xf numFmtId="0" fontId="0" fillId="2" borderId="28" xfId="0" applyFill="1" applyBorder="1"/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8" borderId="6" xfId="1" applyFont="1" applyFill="1" applyBorder="1" applyProtection="1">
      <protection hidden="1"/>
    </xf>
    <xf numFmtId="167" fontId="10" fillId="2" borderId="16" xfId="0" applyNumberFormat="1" applyFont="1" applyFill="1" applyBorder="1" applyAlignment="1" applyProtection="1">
      <alignment horizontal="center"/>
      <protection hidden="1"/>
    </xf>
    <xf numFmtId="0" fontId="5" fillId="8" borderId="6" xfId="1" applyFont="1" applyFill="1" applyBorder="1" applyAlignment="1" applyProtection="1">
      <alignment horizontal="center"/>
      <protection hidden="1"/>
    </xf>
    <xf numFmtId="0" fontId="5" fillId="8" borderId="1" xfId="1" applyFont="1" applyFill="1" applyBorder="1" applyAlignment="1" applyProtection="1">
      <alignment horizontal="center"/>
      <protection hidden="1"/>
    </xf>
    <xf numFmtId="0" fontId="5" fillId="8" borderId="7" xfId="1" applyFont="1" applyFill="1" applyBorder="1" applyAlignment="1" applyProtection="1">
      <alignment horizontal="center"/>
      <protection hidden="1"/>
    </xf>
    <xf numFmtId="0" fontId="5" fillId="8" borderId="16" xfId="1" applyFont="1" applyFill="1" applyBorder="1" applyAlignment="1" applyProtection="1">
      <alignment horizontal="center"/>
      <protection hidden="1"/>
    </xf>
    <xf numFmtId="165" fontId="6" fillId="0" borderId="6" xfId="1" applyNumberFormat="1" applyFont="1" applyBorder="1" applyAlignment="1">
      <alignment horizontal="left" vertical="center"/>
    </xf>
    <xf numFmtId="0" fontId="19" fillId="13" borderId="6" xfId="0" applyFont="1" applyFill="1" applyBorder="1" applyAlignment="1">
      <alignment vertical="center"/>
    </xf>
    <xf numFmtId="0" fontId="16" fillId="13" borderId="6" xfId="0" applyFont="1" applyFill="1" applyBorder="1" applyAlignment="1">
      <alignment vertical="center"/>
    </xf>
    <xf numFmtId="0" fontId="17" fillId="13" borderId="6" xfId="0" applyFont="1" applyFill="1" applyBorder="1" applyAlignment="1">
      <alignment vertical="center"/>
    </xf>
    <xf numFmtId="0" fontId="18" fillId="13" borderId="6" xfId="0" applyFont="1" applyFill="1" applyBorder="1" applyAlignment="1">
      <alignment vertical="center"/>
    </xf>
    <xf numFmtId="168" fontId="6" fillId="0" borderId="1" xfId="1" applyNumberFormat="1" applyFont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2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2" fillId="2" borderId="26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5" fillId="2" borderId="23" xfId="1" applyFont="1" applyFill="1" applyBorder="1" applyAlignment="1" applyProtection="1">
      <alignment horizontal="center" vertical="center" wrapText="1"/>
      <protection hidden="1"/>
    </xf>
    <xf numFmtId="0" fontId="5" fillId="2" borderId="24" xfId="1" applyFont="1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51" xfId="0" applyFill="1" applyBorder="1" applyAlignment="1" applyProtection="1">
      <alignment horizontal="center" vertical="center" wrapText="1"/>
      <protection hidden="1"/>
    </xf>
    <xf numFmtId="0" fontId="0" fillId="2" borderId="52" xfId="0" applyFill="1" applyBorder="1" applyAlignment="1" applyProtection="1">
      <alignment horizontal="center" vertical="center" wrapText="1"/>
      <protection hidden="1"/>
    </xf>
    <xf numFmtId="0" fontId="0" fillId="2" borderId="53" xfId="0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hidden="1"/>
    </xf>
    <xf numFmtId="0" fontId="11" fillId="2" borderId="15" xfId="0" applyFont="1" applyFill="1" applyBorder="1" applyAlignment="1" applyProtection="1">
      <alignment horizontal="right" vertical="center" wrapText="1"/>
      <protection hidden="1"/>
    </xf>
    <xf numFmtId="0" fontId="11" fillId="2" borderId="12" xfId="0" applyFont="1" applyFill="1" applyBorder="1" applyAlignment="1" applyProtection="1">
      <alignment horizontal="right" vertical="center" wrapText="1"/>
      <protection hidden="1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11" fillId="2" borderId="5" xfId="0" applyFont="1" applyFill="1" applyBorder="1" applyAlignment="1" applyProtection="1">
      <alignment horizontal="right" vertical="center" wrapText="1"/>
      <protection hidden="1"/>
    </xf>
    <xf numFmtId="0" fontId="11" fillId="2" borderId="19" xfId="0" applyFont="1" applyFill="1" applyBorder="1" applyAlignment="1" applyProtection="1">
      <alignment horizontal="right" vertical="center" wrapText="1"/>
      <protection hidden="1"/>
    </xf>
    <xf numFmtId="0" fontId="11" fillId="2" borderId="40" xfId="0" applyFont="1" applyFill="1" applyBorder="1" applyAlignment="1" applyProtection="1">
      <alignment horizontal="right" vertical="center" wrapText="1"/>
      <protection hidden="1"/>
    </xf>
    <xf numFmtId="0" fontId="11" fillId="2" borderId="9" xfId="0" applyFont="1" applyFill="1" applyBorder="1" applyAlignment="1" applyProtection="1">
      <alignment horizontal="right" vertical="center" wrapText="1"/>
      <protection hidden="1"/>
    </xf>
    <xf numFmtId="0" fontId="11" fillId="2" borderId="41" xfId="0" applyFont="1" applyFill="1" applyBorder="1" applyAlignment="1" applyProtection="1">
      <alignment horizontal="right" vertical="center" wrapText="1"/>
      <protection hidden="1"/>
    </xf>
    <xf numFmtId="0" fontId="11" fillId="2" borderId="42" xfId="0" applyFont="1" applyFill="1" applyBorder="1" applyAlignment="1" applyProtection="1">
      <alignment horizontal="right" vertical="center" wrapText="1"/>
      <protection hidden="1"/>
    </xf>
    <xf numFmtId="0" fontId="0" fillId="2" borderId="1" xfId="0" applyFill="1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5" fillId="2" borderId="45" xfId="1" applyFont="1" applyFill="1" applyBorder="1" applyAlignment="1" applyProtection="1">
      <alignment horizontal="center" vertical="center" wrapText="1"/>
      <protection hidden="1"/>
    </xf>
    <xf numFmtId="0" fontId="5" fillId="2" borderId="44" xfId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wrapText="1"/>
      <protection hidden="1"/>
    </xf>
    <xf numFmtId="0" fontId="0" fillId="2" borderId="3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165" fontId="6" fillId="0" borderId="18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167" fontId="6" fillId="0" borderId="18" xfId="1" applyNumberFormat="1" applyFont="1" applyBorder="1" applyAlignment="1">
      <alignment horizontal="center" vertical="center"/>
    </xf>
    <xf numFmtId="167" fontId="6" fillId="0" borderId="2" xfId="1" applyNumberFormat="1" applyFont="1" applyBorder="1" applyAlignment="1">
      <alignment horizontal="center" vertical="center"/>
    </xf>
    <xf numFmtId="0" fontId="5" fillId="8" borderId="18" xfId="1" applyFont="1" applyFill="1" applyBorder="1" applyAlignment="1" applyProtection="1">
      <alignment horizontal="center"/>
      <protection hidden="1"/>
    </xf>
    <xf numFmtId="0" fontId="5" fillId="8" borderId="2" xfId="1" applyFont="1" applyFill="1" applyBorder="1" applyAlignment="1" applyProtection="1">
      <alignment horizontal="center"/>
      <protection hidden="1"/>
    </xf>
    <xf numFmtId="0" fontId="5" fillId="2" borderId="12" xfId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Border="1" applyAlignment="1">
      <alignment horizontal="center" vertical="center"/>
    </xf>
    <xf numFmtId="0" fontId="5" fillId="8" borderId="1" xfId="1" applyFont="1" applyFill="1" applyBorder="1" applyAlignment="1" applyProtection="1">
      <alignment horizontal="center"/>
      <protection hidden="1"/>
    </xf>
    <xf numFmtId="165" fontId="6" fillId="0" borderId="14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2" fillId="8" borderId="5" xfId="1" applyFont="1" applyFill="1" applyBorder="1" applyAlignment="1">
      <alignment horizontal="left"/>
    </xf>
    <xf numFmtId="0" fontId="12" fillId="8" borderId="2" xfId="1" applyFont="1" applyFill="1" applyBorder="1" applyAlignment="1">
      <alignment horizontal="left"/>
    </xf>
    <xf numFmtId="0" fontId="11" fillId="2" borderId="15" xfId="0" applyFont="1" applyFill="1" applyBorder="1" applyAlignment="1">
      <alignment horizontal="right" vertical="center" wrapText="1"/>
    </xf>
    <xf numFmtId="0" fontId="11" fillId="2" borderId="12" xfId="0" applyFont="1" applyFill="1" applyBorder="1" applyAlignment="1">
      <alignment horizontal="right" vertical="center" wrapText="1"/>
    </xf>
    <xf numFmtId="0" fontId="11" fillId="2" borderId="13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0" fontId="11" fillId="2" borderId="14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</cellXfs>
  <cellStyles count="2">
    <cellStyle name="Normal" xfId="0" builtinId="0"/>
    <cellStyle name="Normal 12" xfId="1" xr:uid="{00000000-0005-0000-0000-000001000000}"/>
  </cellStyles>
  <dxfs count="79">
    <dxf>
      <fill>
        <patternFill patternType="solid"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auto="1"/>
      </font>
      <fill>
        <patternFill patternType="solid">
          <bgColor theme="6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auto="1"/>
      </font>
      <fill>
        <patternFill patternType="solid">
          <bgColor theme="6" tint="0.59996337778862885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6666FF"/>
      <color rgb="FF9933FF"/>
      <color rgb="FFFF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L28"/>
  <sheetViews>
    <sheetView zoomScaleNormal="100" workbookViewId="0">
      <selection activeCell="C31" sqref="C31:C32"/>
    </sheetView>
  </sheetViews>
  <sheetFormatPr baseColWidth="10" defaultColWidth="10.88671875" defaultRowHeight="14.4" x14ac:dyDescent="0.3"/>
  <cols>
    <col min="2" max="2" width="20.44140625" customWidth="1"/>
    <col min="3" max="3" width="19.109375" bestFit="1" customWidth="1"/>
    <col min="4" max="4" width="18.6640625" customWidth="1"/>
    <col min="5" max="5" width="6.5546875" customWidth="1"/>
    <col min="6" max="6" width="18.6640625" customWidth="1"/>
    <col min="7" max="7" width="21.5546875" customWidth="1"/>
    <col min="8" max="11" width="15.88671875" customWidth="1"/>
    <col min="12" max="12" width="19" customWidth="1"/>
    <col min="13" max="13" width="20.5546875" customWidth="1"/>
  </cols>
  <sheetData>
    <row r="1" spans="2:12" x14ac:dyDescent="0.3">
      <c r="B1" s="257" t="s">
        <v>137</v>
      </c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2:12" s="2" customFormat="1" ht="57.6" customHeight="1" x14ac:dyDescent="0.3">
      <c r="B2" s="260" t="s">
        <v>225</v>
      </c>
      <c r="C2" s="261"/>
      <c r="D2" s="260" t="s">
        <v>219</v>
      </c>
      <c r="E2" s="261"/>
      <c r="F2" s="260" t="s">
        <v>213</v>
      </c>
      <c r="G2" s="267"/>
      <c r="H2" s="267"/>
      <c r="I2" s="261"/>
      <c r="J2" s="130" t="s">
        <v>220</v>
      </c>
      <c r="K2" s="15" t="s">
        <v>214</v>
      </c>
      <c r="L2" s="15" t="s">
        <v>198</v>
      </c>
    </row>
    <row r="3" spans="2:12" x14ac:dyDescent="0.3">
      <c r="B3" s="262" t="s">
        <v>5</v>
      </c>
      <c r="C3" s="263"/>
      <c r="D3" s="262"/>
      <c r="E3" s="263"/>
      <c r="F3" s="262"/>
      <c r="G3" s="266"/>
      <c r="H3" s="266"/>
      <c r="I3" s="263"/>
      <c r="J3" s="128"/>
      <c r="K3" s="14"/>
      <c r="L3" s="14"/>
    </row>
    <row r="4" spans="2:12" x14ac:dyDescent="0.3">
      <c r="B4" s="262" t="s">
        <v>6</v>
      </c>
      <c r="C4" s="263"/>
      <c r="D4" s="262"/>
      <c r="E4" s="263"/>
      <c r="F4" s="262"/>
      <c r="G4" s="266"/>
      <c r="H4" s="266"/>
      <c r="I4" s="263"/>
      <c r="J4" s="128"/>
      <c r="K4" s="14"/>
      <c r="L4" s="14"/>
    </row>
    <row r="5" spans="2:12" x14ac:dyDescent="0.3">
      <c r="B5" s="262" t="s">
        <v>224</v>
      </c>
      <c r="C5" s="263"/>
      <c r="D5" s="262"/>
      <c r="E5" s="263"/>
      <c r="F5" s="262"/>
      <c r="G5" s="266"/>
      <c r="H5" s="266"/>
      <c r="I5" s="263"/>
      <c r="J5" s="128"/>
      <c r="K5" s="14"/>
      <c r="L5" s="14"/>
    </row>
    <row r="6" spans="2:12" x14ac:dyDescent="0.3">
      <c r="B6" s="129"/>
      <c r="D6" s="30"/>
      <c r="E6" s="30"/>
      <c r="F6" s="30"/>
    </row>
    <row r="7" spans="2:12" ht="8.25" customHeight="1" x14ac:dyDescent="0.3"/>
    <row r="8" spans="2:12" ht="14.4" customHeight="1" x14ac:dyDescent="0.3">
      <c r="B8" s="257" t="s">
        <v>193</v>
      </c>
      <c r="C8" s="258"/>
      <c r="D8" s="258"/>
      <c r="E8" s="258"/>
      <c r="F8" s="258"/>
      <c r="G8" s="258"/>
      <c r="H8" s="258"/>
      <c r="I8" s="258"/>
      <c r="J8" s="258"/>
      <c r="K8" s="258"/>
      <c r="L8" s="259"/>
    </row>
    <row r="9" spans="2:12" ht="30" customHeight="1" x14ac:dyDescent="0.3">
      <c r="B9" s="260" t="s">
        <v>219</v>
      </c>
      <c r="C9" s="261"/>
      <c r="D9" s="260" t="s">
        <v>213</v>
      </c>
      <c r="E9" s="267"/>
      <c r="F9" s="267"/>
      <c r="G9" s="267"/>
      <c r="H9" s="267"/>
      <c r="I9" s="261"/>
      <c r="J9" s="130" t="s">
        <v>220</v>
      </c>
      <c r="K9" s="15" t="s">
        <v>214</v>
      </c>
      <c r="L9" s="15" t="s">
        <v>198</v>
      </c>
    </row>
    <row r="10" spans="2:12" x14ac:dyDescent="0.3">
      <c r="B10" s="264"/>
      <c r="C10" s="264"/>
      <c r="D10" s="262"/>
      <c r="E10" s="266"/>
      <c r="F10" s="266"/>
      <c r="G10" s="266"/>
      <c r="H10" s="266"/>
      <c r="I10" s="263"/>
      <c r="J10" s="128"/>
      <c r="K10" s="1"/>
      <c r="L10" s="1"/>
    </row>
    <row r="11" spans="2:12" ht="6.75" customHeight="1" x14ac:dyDescent="0.3"/>
    <row r="12" spans="2:12" x14ac:dyDescent="0.3">
      <c r="B12" s="257" t="s">
        <v>215</v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</row>
    <row r="13" spans="2:12" ht="30" customHeight="1" x14ac:dyDescent="0.3">
      <c r="B13" s="265" t="s">
        <v>219</v>
      </c>
      <c r="C13" s="265"/>
      <c r="D13" s="260" t="s">
        <v>213</v>
      </c>
      <c r="E13" s="267"/>
      <c r="F13" s="267"/>
      <c r="G13" s="267"/>
      <c r="H13" s="267"/>
      <c r="I13" s="261"/>
      <c r="J13" s="130" t="s">
        <v>220</v>
      </c>
      <c r="K13" s="15" t="s">
        <v>214</v>
      </c>
      <c r="L13" s="15" t="s">
        <v>198</v>
      </c>
    </row>
    <row r="14" spans="2:12" x14ac:dyDescent="0.3">
      <c r="B14" s="264"/>
      <c r="C14" s="264"/>
      <c r="D14" s="262"/>
      <c r="E14" s="266"/>
      <c r="F14" s="266"/>
      <c r="G14" s="266"/>
      <c r="H14" s="266"/>
      <c r="I14" s="263"/>
      <c r="J14" s="128"/>
      <c r="K14" s="1"/>
      <c r="L14" s="1"/>
    </row>
    <row r="15" spans="2:12" x14ac:dyDescent="0.3">
      <c r="B15" s="264"/>
      <c r="C15" s="264"/>
      <c r="D15" s="262"/>
      <c r="E15" s="266"/>
      <c r="F15" s="266"/>
      <c r="G15" s="266"/>
      <c r="H15" s="266"/>
      <c r="I15" s="263"/>
      <c r="J15" s="128"/>
      <c r="K15" s="1"/>
      <c r="L15" s="1"/>
    </row>
    <row r="16" spans="2:12" ht="6.75" customHeight="1" x14ac:dyDescent="0.3"/>
    <row r="17" spans="2:12" x14ac:dyDescent="0.3">
      <c r="B17" s="257" t="s">
        <v>216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9"/>
    </row>
    <row r="18" spans="2:12" ht="30" customHeight="1" x14ac:dyDescent="0.3">
      <c r="B18" s="260" t="s">
        <v>0</v>
      </c>
      <c r="C18" s="261"/>
      <c r="D18" s="15" t="s">
        <v>2</v>
      </c>
      <c r="E18" s="260" t="s">
        <v>213</v>
      </c>
      <c r="F18" s="267"/>
      <c r="G18" s="267"/>
      <c r="H18" s="267"/>
      <c r="I18" s="261"/>
      <c r="J18" s="130" t="s">
        <v>220</v>
      </c>
      <c r="K18" s="15" t="s">
        <v>214</v>
      </c>
      <c r="L18" s="15" t="s">
        <v>198</v>
      </c>
    </row>
    <row r="19" spans="2:12" x14ac:dyDescent="0.3">
      <c r="B19" s="264"/>
      <c r="C19" s="264"/>
      <c r="D19" s="262"/>
      <c r="E19" s="266"/>
      <c r="F19" s="266"/>
      <c r="G19" s="266"/>
      <c r="H19" s="266"/>
      <c r="I19" s="263"/>
      <c r="J19" s="128"/>
      <c r="K19" s="1"/>
      <c r="L19" s="1"/>
    </row>
    <row r="20" spans="2:12" ht="6.75" customHeight="1" x14ac:dyDescent="0.3"/>
    <row r="21" spans="2:12" x14ac:dyDescent="0.3">
      <c r="B21" s="257" t="s">
        <v>217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9"/>
    </row>
    <row r="22" spans="2:12" ht="31.95" customHeight="1" x14ac:dyDescent="0.3">
      <c r="B22" s="15" t="s">
        <v>107</v>
      </c>
      <c r="C22" s="130" t="s">
        <v>0</v>
      </c>
      <c r="D22" s="15" t="s">
        <v>136</v>
      </c>
      <c r="E22" s="260" t="s">
        <v>213</v>
      </c>
      <c r="F22" s="267"/>
      <c r="G22" s="267"/>
      <c r="H22" s="267"/>
      <c r="I22" s="261"/>
      <c r="J22" s="130" t="s">
        <v>220</v>
      </c>
      <c r="K22" s="15" t="s">
        <v>214</v>
      </c>
      <c r="L22" s="15" t="s">
        <v>198</v>
      </c>
    </row>
    <row r="23" spans="2:12" x14ac:dyDescent="0.3">
      <c r="B23" s="1"/>
      <c r="C23" s="128"/>
      <c r="D23" s="1"/>
      <c r="E23" s="262"/>
      <c r="F23" s="266"/>
      <c r="G23" s="266"/>
      <c r="H23" s="266"/>
      <c r="I23" s="263"/>
      <c r="J23" s="128"/>
      <c r="K23" s="1"/>
      <c r="L23" s="1"/>
    </row>
    <row r="24" spans="2:12" x14ac:dyDescent="0.3">
      <c r="B24" s="1"/>
      <c r="C24" s="128"/>
      <c r="D24" s="36"/>
      <c r="E24" s="262"/>
      <c r="F24" s="266"/>
      <c r="G24" s="266"/>
      <c r="H24" s="266"/>
      <c r="I24" s="263"/>
      <c r="J24" s="128"/>
      <c r="K24" s="1"/>
      <c r="L24" s="1"/>
    </row>
    <row r="25" spans="2:12" ht="6.75" customHeight="1" x14ac:dyDescent="0.3"/>
    <row r="26" spans="2:12" x14ac:dyDescent="0.3">
      <c r="B26" s="257" t="s">
        <v>218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9"/>
    </row>
    <row r="27" spans="2:12" ht="30" customHeight="1" x14ac:dyDescent="0.3">
      <c r="B27" s="260" t="s">
        <v>0</v>
      </c>
      <c r="C27" s="261"/>
      <c r="D27" s="15" t="s">
        <v>2</v>
      </c>
      <c r="E27" s="260" t="s">
        <v>213</v>
      </c>
      <c r="F27" s="267"/>
      <c r="G27" s="267"/>
      <c r="H27" s="267"/>
      <c r="I27" s="261"/>
      <c r="J27" s="130" t="s">
        <v>220</v>
      </c>
      <c r="K27" s="15" t="s">
        <v>214</v>
      </c>
      <c r="L27" s="15" t="s">
        <v>198</v>
      </c>
    </row>
    <row r="28" spans="2:12" x14ac:dyDescent="0.3">
      <c r="B28" s="268"/>
      <c r="C28" s="269"/>
      <c r="D28" s="1"/>
      <c r="E28" s="262"/>
      <c r="F28" s="266"/>
      <c r="G28" s="266"/>
      <c r="H28" s="266"/>
      <c r="I28" s="263"/>
      <c r="J28" s="128"/>
      <c r="K28" s="1"/>
      <c r="L28" s="1"/>
    </row>
  </sheetData>
  <mergeCells count="39">
    <mergeCell ref="E22:I22"/>
    <mergeCell ref="E23:I23"/>
    <mergeCell ref="E27:I27"/>
    <mergeCell ref="E28:I28"/>
    <mergeCell ref="E24:I24"/>
    <mergeCell ref="B26:L26"/>
    <mergeCell ref="B27:C27"/>
    <mergeCell ref="B28:C28"/>
    <mergeCell ref="D19:I19"/>
    <mergeCell ref="B1:L1"/>
    <mergeCell ref="B8:L8"/>
    <mergeCell ref="B12:L12"/>
    <mergeCell ref="B17:L17"/>
    <mergeCell ref="D13:I13"/>
    <mergeCell ref="D10:I10"/>
    <mergeCell ref="D14:I14"/>
    <mergeCell ref="D15:I15"/>
    <mergeCell ref="E18:I18"/>
    <mergeCell ref="F2:I2"/>
    <mergeCell ref="F3:I3"/>
    <mergeCell ref="F4:I4"/>
    <mergeCell ref="F5:I5"/>
    <mergeCell ref="D9:I9"/>
    <mergeCell ref="B21:L21"/>
    <mergeCell ref="B2:C2"/>
    <mergeCell ref="B3:C3"/>
    <mergeCell ref="B4:C4"/>
    <mergeCell ref="B5:C5"/>
    <mergeCell ref="D2:E2"/>
    <mergeCell ref="D3:E3"/>
    <mergeCell ref="D4:E4"/>
    <mergeCell ref="D5:E5"/>
    <mergeCell ref="B18:C18"/>
    <mergeCell ref="B19:C19"/>
    <mergeCell ref="B13:C13"/>
    <mergeCell ref="B14:C14"/>
    <mergeCell ref="B15:C15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373F8-3203-44DC-8F94-BF164CD9E592}">
  <sheetPr codeName="Feuil10">
    <pageSetUpPr fitToPage="1"/>
  </sheetPr>
  <dimension ref="B1:Y73"/>
  <sheetViews>
    <sheetView topLeftCell="A7" zoomScale="70" zoomScaleNormal="70" workbookViewId="0">
      <selection activeCell="R21" sqref="R21"/>
    </sheetView>
  </sheetViews>
  <sheetFormatPr baseColWidth="10" defaultColWidth="11.44140625" defaultRowHeight="14.4" x14ac:dyDescent="0.3"/>
  <cols>
    <col min="1" max="1" width="11.44140625" style="51"/>
    <col min="2" max="2" width="1.44140625" style="51" customWidth="1"/>
    <col min="3" max="3" width="35.109375" style="51" customWidth="1"/>
    <col min="4" max="8" width="10.6640625" style="52" customWidth="1"/>
    <col min="9" max="9" width="2.109375" style="52" customWidth="1"/>
    <col min="10" max="12" width="10.6640625" style="52" customWidth="1"/>
    <col min="13" max="13" width="1.88671875" style="52" customWidth="1"/>
    <col min="14" max="14" width="17.5546875" style="52" customWidth="1"/>
    <col min="15" max="15" width="1.88671875" style="52" customWidth="1"/>
    <col min="16" max="18" width="12.109375" style="51" customWidth="1"/>
    <col min="19" max="19" width="3.33203125" style="51" customWidth="1"/>
    <col min="20" max="20" width="11.44140625" style="53" customWidth="1"/>
    <col min="21" max="21" width="1.5546875" style="51" customWidth="1"/>
    <col min="22" max="22" width="11.44140625" style="51" customWidth="1"/>
    <col min="23" max="25" width="11.44140625" style="51" hidden="1" customWidth="1"/>
    <col min="26" max="16384" width="11.44140625" style="51"/>
  </cols>
  <sheetData>
    <row r="1" spans="2:21" ht="15" thickBot="1" x14ac:dyDescent="0.35"/>
    <row r="2" spans="2:21" ht="7.5" customHeight="1" x14ac:dyDescent="0.3">
      <c r="B2" s="54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7"/>
      <c r="U2" s="58"/>
    </row>
    <row r="3" spans="2:21" ht="25.5" customHeight="1" x14ac:dyDescent="0.3">
      <c r="B3" s="59"/>
      <c r="C3" s="60" t="s">
        <v>90</v>
      </c>
      <c r="D3" s="302"/>
      <c r="E3" s="302"/>
      <c r="F3" s="302"/>
      <c r="G3" s="302"/>
      <c r="H3" s="51"/>
      <c r="I3" s="51"/>
      <c r="J3" s="51"/>
      <c r="K3" s="51"/>
      <c r="L3" s="51"/>
      <c r="N3" s="303" t="s">
        <v>204</v>
      </c>
      <c r="O3" s="303"/>
      <c r="P3" s="303"/>
      <c r="Q3" s="27"/>
      <c r="R3" s="53"/>
      <c r="U3" s="61"/>
    </row>
    <row r="4" spans="2:21" ht="25.5" customHeight="1" x14ac:dyDescent="0.3">
      <c r="B4" s="59"/>
      <c r="C4" s="62" t="s">
        <v>96</v>
      </c>
      <c r="D4" s="11" t="s">
        <v>97</v>
      </c>
      <c r="E4" s="303" t="s">
        <v>99</v>
      </c>
      <c r="F4" s="303"/>
      <c r="G4" s="27"/>
      <c r="H4" s="51"/>
      <c r="I4" s="51"/>
      <c r="J4" s="51"/>
      <c r="K4" s="51"/>
      <c r="L4" s="51"/>
      <c r="N4" s="303" t="s">
        <v>208</v>
      </c>
      <c r="O4" s="303"/>
      <c r="P4" s="303"/>
      <c r="Q4" s="27" t="s">
        <v>205</v>
      </c>
      <c r="R4" s="53"/>
      <c r="U4" s="61"/>
    </row>
    <row r="5" spans="2:21" ht="25.5" customHeight="1" x14ac:dyDescent="0.3">
      <c r="B5" s="59"/>
      <c r="D5" s="12" t="s">
        <v>98</v>
      </c>
      <c r="E5" s="303" t="s">
        <v>100</v>
      </c>
      <c r="F5" s="303"/>
      <c r="G5" s="27"/>
      <c r="H5" s="51"/>
      <c r="I5" s="51"/>
      <c r="J5" s="51"/>
      <c r="K5" s="51"/>
      <c r="L5" s="51"/>
      <c r="N5" s="51"/>
      <c r="P5" s="63"/>
      <c r="Q5" s="63"/>
      <c r="U5" s="61"/>
    </row>
    <row r="6" spans="2:21" ht="25.5" customHeight="1" x14ac:dyDescent="0.3">
      <c r="B6" s="59"/>
      <c r="C6" s="60" t="s">
        <v>91</v>
      </c>
      <c r="D6" s="302"/>
      <c r="E6" s="302"/>
      <c r="F6" s="302"/>
      <c r="G6" s="302"/>
      <c r="H6" s="51"/>
      <c r="I6" s="51"/>
      <c r="J6" s="51"/>
      <c r="K6" s="51"/>
      <c r="L6" s="51"/>
      <c r="N6" s="51"/>
      <c r="P6" s="64"/>
      <c r="Q6" s="64"/>
      <c r="U6" s="61"/>
    </row>
    <row r="7" spans="2:21" ht="25.5" customHeight="1" x14ac:dyDescent="0.3">
      <c r="B7" s="59"/>
      <c r="C7" s="60" t="s">
        <v>94</v>
      </c>
      <c r="D7" s="302"/>
      <c r="E7" s="302"/>
      <c r="F7" s="302"/>
      <c r="G7" s="302"/>
      <c r="H7" s="51"/>
      <c r="I7" s="51"/>
      <c r="J7" s="51"/>
      <c r="K7" s="51"/>
      <c r="L7" s="51"/>
      <c r="N7" s="51"/>
      <c r="P7" s="64"/>
      <c r="Q7" s="64"/>
      <c r="U7" s="61"/>
    </row>
    <row r="8" spans="2:21" ht="8.25" customHeight="1" thickBot="1" x14ac:dyDescent="0.35">
      <c r="B8" s="59"/>
      <c r="C8" s="65"/>
      <c r="F8" s="66"/>
      <c r="G8" s="66"/>
      <c r="P8" s="64"/>
      <c r="Q8" s="64"/>
      <c r="U8" s="61"/>
    </row>
    <row r="9" spans="2:21" ht="38.25" customHeight="1" x14ac:dyDescent="0.3">
      <c r="B9" s="59"/>
      <c r="C9" s="65"/>
      <c r="G9" s="304" t="s">
        <v>206</v>
      </c>
      <c r="H9" s="305"/>
      <c r="I9" s="305"/>
      <c r="J9" s="305"/>
      <c r="K9" s="305"/>
      <c r="L9" s="305"/>
      <c r="M9" s="305"/>
      <c r="N9" s="305"/>
      <c r="O9" s="306"/>
      <c r="P9" s="163" t="s">
        <v>207</v>
      </c>
      <c r="Q9" s="164" t="s">
        <v>207</v>
      </c>
      <c r="R9" s="165" t="s">
        <v>207</v>
      </c>
      <c r="U9" s="61"/>
    </row>
    <row r="10" spans="2:21" ht="36.75" customHeight="1" x14ac:dyDescent="0.3">
      <c r="B10" s="59"/>
      <c r="G10" s="307" t="s">
        <v>142</v>
      </c>
      <c r="H10" s="308"/>
      <c r="I10" s="308"/>
      <c r="J10" s="308"/>
      <c r="K10" s="308"/>
      <c r="L10" s="308"/>
      <c r="M10" s="308"/>
      <c r="N10" s="308"/>
      <c r="O10" s="309"/>
      <c r="P10" s="19"/>
      <c r="Q10" s="160"/>
      <c r="R10" s="20"/>
      <c r="U10" s="61"/>
    </row>
    <row r="11" spans="2:21" ht="36" customHeight="1" x14ac:dyDescent="0.3">
      <c r="B11" s="59"/>
      <c r="G11" s="307" t="s">
        <v>143</v>
      </c>
      <c r="H11" s="308"/>
      <c r="I11" s="308"/>
      <c r="J11" s="308"/>
      <c r="K11" s="308"/>
      <c r="L11" s="308"/>
      <c r="M11" s="308"/>
      <c r="N11" s="308"/>
      <c r="O11" s="309"/>
      <c r="P11" s="19"/>
      <c r="Q11" s="160"/>
      <c r="R11" s="20"/>
      <c r="U11" s="61"/>
    </row>
    <row r="12" spans="2:21" ht="29.25" customHeight="1" thickBot="1" x14ac:dyDescent="0.35">
      <c r="B12" s="59"/>
      <c r="G12" s="310" t="s">
        <v>101</v>
      </c>
      <c r="H12" s="311"/>
      <c r="I12" s="311"/>
      <c r="J12" s="311"/>
      <c r="K12" s="311"/>
      <c r="L12" s="311"/>
      <c r="M12" s="311"/>
      <c r="N12" s="311"/>
      <c r="O12" s="312"/>
      <c r="P12" s="21"/>
      <c r="Q12" s="161"/>
      <c r="R12" s="23"/>
      <c r="U12" s="61"/>
    </row>
    <row r="13" spans="2:21" ht="6" customHeight="1" thickBot="1" x14ac:dyDescent="0.35">
      <c r="B13" s="59"/>
      <c r="G13" s="67"/>
      <c r="H13" s="68"/>
      <c r="I13" s="68"/>
      <c r="J13" s="68"/>
      <c r="K13" s="68"/>
      <c r="L13" s="68"/>
      <c r="M13" s="68"/>
      <c r="N13" s="68"/>
      <c r="O13" s="68"/>
      <c r="P13" s="53"/>
      <c r="Q13" s="53"/>
      <c r="R13" s="53"/>
      <c r="U13" s="61"/>
    </row>
    <row r="14" spans="2:21" ht="62.25" customHeight="1" thickBot="1" x14ac:dyDescent="0.35">
      <c r="B14" s="59"/>
      <c r="D14" s="299" t="s">
        <v>25</v>
      </c>
      <c r="E14" s="300"/>
      <c r="F14" s="300"/>
      <c r="G14" s="300"/>
      <c r="H14" s="301"/>
      <c r="I14" s="68"/>
      <c r="J14" s="299" t="s">
        <v>173</v>
      </c>
      <c r="K14" s="300"/>
      <c r="L14" s="301"/>
      <c r="M14" s="68"/>
      <c r="N14" s="68"/>
      <c r="O14" s="68"/>
      <c r="P14" s="53"/>
      <c r="Q14" s="53"/>
      <c r="R14" s="53"/>
      <c r="U14" s="61"/>
    </row>
    <row r="15" spans="2:21" ht="30" customHeight="1" x14ac:dyDescent="0.3">
      <c r="B15" s="59"/>
      <c r="C15" s="293"/>
      <c r="D15" s="69" t="s">
        <v>26</v>
      </c>
      <c r="E15" s="70" t="s">
        <v>27</v>
      </c>
      <c r="F15" s="71" t="s">
        <v>28</v>
      </c>
      <c r="G15" s="72" t="s">
        <v>29</v>
      </c>
      <c r="H15" s="73" t="s">
        <v>30</v>
      </c>
      <c r="I15" s="74"/>
      <c r="J15" s="75" t="s">
        <v>170</v>
      </c>
      <c r="K15" s="76" t="s">
        <v>171</v>
      </c>
      <c r="L15" s="77" t="s">
        <v>172</v>
      </c>
      <c r="M15" s="74"/>
      <c r="N15" s="78" t="s">
        <v>102</v>
      </c>
      <c r="O15" s="74"/>
      <c r="P15" s="295" t="s">
        <v>89</v>
      </c>
      <c r="Q15" s="297" t="s">
        <v>89</v>
      </c>
      <c r="R15" s="289" t="s">
        <v>89</v>
      </c>
      <c r="T15" s="291" t="s">
        <v>92</v>
      </c>
      <c r="U15" s="61"/>
    </row>
    <row r="16" spans="2:21" ht="26.25" customHeight="1" thickBot="1" x14ac:dyDescent="0.35">
      <c r="B16" s="59"/>
      <c r="C16" s="294"/>
      <c r="D16" s="79" t="s">
        <v>31</v>
      </c>
      <c r="E16" s="79" t="s">
        <v>31</v>
      </c>
      <c r="F16" s="79" t="s">
        <v>31</v>
      </c>
      <c r="G16" s="79" t="s">
        <v>31</v>
      </c>
      <c r="H16" s="80" t="s">
        <v>31</v>
      </c>
      <c r="I16" s="81"/>
      <c r="J16" s="82"/>
      <c r="K16" s="79"/>
      <c r="L16" s="80"/>
      <c r="M16" s="81"/>
      <c r="N16" s="83">
        <v>0.8</v>
      </c>
      <c r="O16" s="81"/>
      <c r="P16" s="296"/>
      <c r="Q16" s="298"/>
      <c r="R16" s="290"/>
      <c r="T16" s="292"/>
      <c r="U16" s="61"/>
    </row>
    <row r="17" spans="2:25" x14ac:dyDescent="0.3">
      <c r="B17" s="59"/>
      <c r="C17" s="84" t="s">
        <v>32</v>
      </c>
      <c r="D17" s="85"/>
      <c r="E17" s="85"/>
      <c r="F17" s="85"/>
      <c r="G17" s="85"/>
      <c r="H17" s="86"/>
      <c r="I17" s="87"/>
      <c r="J17" s="88"/>
      <c r="K17" s="85"/>
      <c r="L17" s="86"/>
      <c r="M17" s="87"/>
      <c r="N17" s="89"/>
      <c r="O17" s="87"/>
      <c r="P17" s="90"/>
      <c r="Q17" s="197"/>
      <c r="R17" s="92"/>
      <c r="T17" s="93"/>
      <c r="U17" s="61"/>
    </row>
    <row r="18" spans="2:25" x14ac:dyDescent="0.3">
      <c r="B18" s="59"/>
      <c r="C18" s="94" t="s">
        <v>33</v>
      </c>
      <c r="D18" s="95">
        <v>24</v>
      </c>
      <c r="E18" s="95">
        <v>24</v>
      </c>
      <c r="F18" s="95">
        <v>32</v>
      </c>
      <c r="G18" s="95">
        <v>32</v>
      </c>
      <c r="H18" s="96">
        <v>52</v>
      </c>
      <c r="I18" s="97"/>
      <c r="J18" s="95">
        <v>52</v>
      </c>
      <c r="K18" s="95">
        <v>52</v>
      </c>
      <c r="L18" s="95">
        <v>52</v>
      </c>
      <c r="M18" s="97"/>
      <c r="N18" s="24"/>
      <c r="O18" s="97"/>
      <c r="P18" s="5"/>
      <c r="Q18" s="157"/>
      <c r="R18" s="7"/>
      <c r="T18" s="98">
        <f>MAX(W18:Y18)</f>
        <v>0</v>
      </c>
      <c r="U18" s="61"/>
      <c r="W18" s="51">
        <f>IF(LEFT(P18,1)="&lt;",SUBSTITUTE(P18,"&lt;","")+0,P18+0)</f>
        <v>0</v>
      </c>
      <c r="X18" s="51">
        <f t="shared" ref="X18:Y18" si="0">IF(LEFT(Q18,1)="&lt;",SUBSTITUTE(Q18,"&lt;","")+0,Q18+0)</f>
        <v>0</v>
      </c>
      <c r="Y18" s="51">
        <f t="shared" si="0"/>
        <v>0</v>
      </c>
    </row>
    <row r="19" spans="2:25" x14ac:dyDescent="0.3">
      <c r="B19" s="59"/>
      <c r="C19" s="94" t="s">
        <v>34</v>
      </c>
      <c r="D19" s="95">
        <v>1.4400000000000002</v>
      </c>
      <c r="E19" s="95">
        <v>1.4400000000000002</v>
      </c>
      <c r="F19" s="95">
        <v>2.4000000000000004</v>
      </c>
      <c r="G19" s="95">
        <v>8</v>
      </c>
      <c r="H19" s="96">
        <v>16</v>
      </c>
      <c r="I19" s="97"/>
      <c r="J19" s="95">
        <v>16</v>
      </c>
      <c r="K19" s="95">
        <v>16</v>
      </c>
      <c r="L19" s="95">
        <v>16</v>
      </c>
      <c r="M19" s="97"/>
      <c r="N19" s="24"/>
      <c r="O19" s="97"/>
      <c r="P19" s="5"/>
      <c r="Q19" s="157"/>
      <c r="R19" s="7"/>
      <c r="T19" s="98">
        <f t="shared" ref="T19:T26" si="1">MAX(W19:Y19)</f>
        <v>0</v>
      </c>
      <c r="U19" s="61"/>
      <c r="W19" s="51">
        <f t="shared" ref="W19:W72" si="2">IF(LEFT(P19,1)="&lt;",SUBSTITUTE(P19,"&lt;","")+0,P19+0)</f>
        <v>0</v>
      </c>
      <c r="X19" s="51">
        <f t="shared" ref="X19:X72" si="3">IF(LEFT(Q19,1)="&lt;",SUBSTITUTE(Q19,"&lt;","")+0,Q19+0)</f>
        <v>0</v>
      </c>
      <c r="Y19" s="51">
        <f t="shared" ref="Y19:Y72" si="4">IF(LEFT(R19,1)="&lt;",SUBSTITUTE(R19,"&lt;","")+0,R19+0)</f>
        <v>0</v>
      </c>
    </row>
    <row r="20" spans="2:25" x14ac:dyDescent="0.3">
      <c r="B20" s="59"/>
      <c r="C20" s="94" t="s">
        <v>35</v>
      </c>
      <c r="D20" s="95">
        <v>45.6</v>
      </c>
      <c r="E20" s="95">
        <v>45.6</v>
      </c>
      <c r="F20" s="95">
        <v>62.400000000000006</v>
      </c>
      <c r="G20" s="95">
        <v>112</v>
      </c>
      <c r="H20" s="96">
        <v>230.4</v>
      </c>
      <c r="I20" s="97"/>
      <c r="J20" s="95">
        <v>230.4</v>
      </c>
      <c r="K20" s="95">
        <v>230.4</v>
      </c>
      <c r="L20" s="95">
        <v>230.4</v>
      </c>
      <c r="M20" s="97"/>
      <c r="N20" s="24"/>
      <c r="O20" s="97"/>
      <c r="P20" s="5"/>
      <c r="Q20" s="170"/>
      <c r="R20" s="7"/>
      <c r="T20" s="98">
        <f t="shared" si="1"/>
        <v>0</v>
      </c>
      <c r="U20" s="61"/>
      <c r="W20" s="51">
        <f t="shared" si="2"/>
        <v>0</v>
      </c>
      <c r="X20" s="51">
        <f t="shared" si="3"/>
        <v>0</v>
      </c>
      <c r="Y20" s="51">
        <f t="shared" si="4"/>
        <v>0</v>
      </c>
    </row>
    <row r="21" spans="2:25" x14ac:dyDescent="0.3">
      <c r="B21" s="59"/>
      <c r="C21" s="94" t="s">
        <v>36</v>
      </c>
      <c r="D21" s="95">
        <v>3.2</v>
      </c>
      <c r="E21" s="95">
        <v>3.2</v>
      </c>
      <c r="F21" s="95">
        <v>3.2</v>
      </c>
      <c r="G21" s="95">
        <v>10.4</v>
      </c>
      <c r="H21" s="96">
        <v>10.4</v>
      </c>
      <c r="I21" s="97"/>
      <c r="J21" s="95">
        <v>10.4</v>
      </c>
      <c r="K21" s="95">
        <v>10.4</v>
      </c>
      <c r="L21" s="95">
        <v>10.4</v>
      </c>
      <c r="M21" s="97"/>
      <c r="N21" s="24"/>
      <c r="O21" s="97"/>
      <c r="P21" s="5"/>
      <c r="Q21" s="157"/>
      <c r="R21" s="7"/>
      <c r="T21" s="98">
        <f t="shared" si="1"/>
        <v>0</v>
      </c>
      <c r="U21" s="61"/>
      <c r="W21" s="51">
        <f t="shared" si="2"/>
        <v>0</v>
      </c>
      <c r="X21" s="51">
        <f t="shared" si="3"/>
        <v>0</v>
      </c>
      <c r="Y21" s="51">
        <f t="shared" si="4"/>
        <v>0</v>
      </c>
    </row>
    <row r="22" spans="2:25" x14ac:dyDescent="0.3">
      <c r="B22" s="59"/>
      <c r="C22" s="94" t="s">
        <v>37</v>
      </c>
      <c r="D22" s="95">
        <v>42.400000000000006</v>
      </c>
      <c r="E22" s="95">
        <v>42.400000000000006</v>
      </c>
      <c r="F22" s="95">
        <v>124.80000000000001</v>
      </c>
      <c r="G22" s="95">
        <v>392</v>
      </c>
      <c r="H22" s="96">
        <v>480</v>
      </c>
      <c r="I22" s="97"/>
      <c r="J22" s="95">
        <v>480</v>
      </c>
      <c r="K22" s="95">
        <v>480</v>
      </c>
      <c r="L22" s="95">
        <v>480</v>
      </c>
      <c r="M22" s="97"/>
      <c r="N22" s="24"/>
      <c r="O22" s="97"/>
      <c r="P22" s="5"/>
      <c r="Q22" s="157"/>
      <c r="R22" s="7"/>
      <c r="T22" s="98">
        <f t="shared" si="1"/>
        <v>0</v>
      </c>
      <c r="U22" s="61"/>
      <c r="W22" s="51">
        <f t="shared" si="2"/>
        <v>0</v>
      </c>
      <c r="X22" s="51">
        <f t="shared" si="3"/>
        <v>0</v>
      </c>
      <c r="Y22" s="51">
        <f t="shared" si="4"/>
        <v>0</v>
      </c>
    </row>
    <row r="23" spans="2:25" x14ac:dyDescent="0.3">
      <c r="B23" s="59"/>
      <c r="C23" s="94" t="s">
        <v>38</v>
      </c>
      <c r="D23" s="95">
        <v>0.88000000000000012</v>
      </c>
      <c r="E23" s="95">
        <v>0.88000000000000012</v>
      </c>
      <c r="F23" s="95">
        <v>1.4000000000000001</v>
      </c>
      <c r="G23" s="95">
        <v>4</v>
      </c>
      <c r="H23" s="96">
        <v>4</v>
      </c>
      <c r="I23" s="97"/>
      <c r="J23" s="95">
        <v>1.1000000000000001</v>
      </c>
      <c r="K23" s="95">
        <v>1.1000000000000001</v>
      </c>
      <c r="L23" s="95">
        <v>4</v>
      </c>
      <c r="M23" s="97"/>
      <c r="N23" s="24"/>
      <c r="O23" s="97"/>
      <c r="P23" s="5"/>
      <c r="Q23" s="157"/>
      <c r="R23" s="7"/>
      <c r="T23" s="98">
        <f t="shared" si="1"/>
        <v>0</v>
      </c>
      <c r="U23" s="61"/>
      <c r="W23" s="51">
        <f t="shared" si="2"/>
        <v>0</v>
      </c>
      <c r="X23" s="51">
        <f t="shared" si="3"/>
        <v>0</v>
      </c>
      <c r="Y23" s="51">
        <f t="shared" si="4"/>
        <v>0</v>
      </c>
    </row>
    <row r="24" spans="2:25" x14ac:dyDescent="0.3">
      <c r="B24" s="59"/>
      <c r="C24" s="94" t="s">
        <v>39</v>
      </c>
      <c r="D24" s="95">
        <v>69.600000000000009</v>
      </c>
      <c r="E24" s="95">
        <v>69.600000000000009</v>
      </c>
      <c r="F24" s="95">
        <v>116.80000000000001</v>
      </c>
      <c r="G24" s="95">
        <v>280</v>
      </c>
      <c r="H24" s="96">
        <v>280</v>
      </c>
      <c r="I24" s="97"/>
      <c r="J24" s="95">
        <v>280</v>
      </c>
      <c r="K24" s="95">
        <v>280</v>
      </c>
      <c r="L24" s="95">
        <v>280</v>
      </c>
      <c r="M24" s="97"/>
      <c r="N24" s="24"/>
      <c r="O24" s="97"/>
      <c r="P24" s="5"/>
      <c r="Q24" s="157"/>
      <c r="R24" s="7"/>
      <c r="T24" s="98">
        <f t="shared" si="1"/>
        <v>0</v>
      </c>
      <c r="U24" s="61"/>
      <c r="W24" s="51">
        <f t="shared" si="2"/>
        <v>0</v>
      </c>
      <c r="X24" s="51">
        <f t="shared" si="3"/>
        <v>0</v>
      </c>
      <c r="Y24" s="51">
        <f t="shared" si="4"/>
        <v>0</v>
      </c>
    </row>
    <row r="25" spans="2:25" x14ac:dyDescent="0.3">
      <c r="B25" s="59"/>
      <c r="C25" s="94" t="s">
        <v>40</v>
      </c>
      <c r="D25" s="95">
        <v>96</v>
      </c>
      <c r="E25" s="95">
        <v>160</v>
      </c>
      <c r="F25" s="95">
        <v>160</v>
      </c>
      <c r="G25" s="95">
        <v>312</v>
      </c>
      <c r="H25" s="96">
        <v>1472</v>
      </c>
      <c r="I25" s="97"/>
      <c r="J25" s="95">
        <v>1472</v>
      </c>
      <c r="K25" s="95">
        <v>1472</v>
      </c>
      <c r="L25" s="95">
        <v>1472</v>
      </c>
      <c r="M25" s="97"/>
      <c r="N25" s="24"/>
      <c r="O25" s="97"/>
      <c r="P25" s="5"/>
      <c r="Q25" s="157"/>
      <c r="R25" s="7"/>
      <c r="T25" s="98">
        <f t="shared" si="1"/>
        <v>0</v>
      </c>
      <c r="U25" s="61"/>
      <c r="W25" s="51">
        <f t="shared" si="2"/>
        <v>0</v>
      </c>
      <c r="X25" s="51">
        <f t="shared" si="3"/>
        <v>0</v>
      </c>
      <c r="Y25" s="51">
        <f t="shared" si="4"/>
        <v>0</v>
      </c>
    </row>
    <row r="26" spans="2:25" x14ac:dyDescent="0.3">
      <c r="B26" s="59"/>
      <c r="C26" s="99" t="s">
        <v>41</v>
      </c>
      <c r="D26" s="95">
        <v>156.80000000000001</v>
      </c>
      <c r="E26" s="95">
        <v>156.80000000000001</v>
      </c>
      <c r="F26" s="95">
        <v>332</v>
      </c>
      <c r="G26" s="95">
        <v>2400</v>
      </c>
      <c r="H26" s="96">
        <v>2400</v>
      </c>
      <c r="I26" s="97"/>
      <c r="J26" s="95">
        <v>2400</v>
      </c>
      <c r="K26" s="95">
        <v>2400</v>
      </c>
      <c r="L26" s="95">
        <v>2400</v>
      </c>
      <c r="M26" s="97"/>
      <c r="N26" s="24"/>
      <c r="O26" s="97"/>
      <c r="P26" s="5"/>
      <c r="Q26" s="157"/>
      <c r="R26" s="7"/>
      <c r="T26" s="98">
        <f t="shared" si="1"/>
        <v>0</v>
      </c>
      <c r="U26" s="61"/>
      <c r="W26" s="51">
        <f t="shared" si="2"/>
        <v>0</v>
      </c>
      <c r="X26" s="51">
        <f t="shared" si="3"/>
        <v>0</v>
      </c>
      <c r="Y26" s="51">
        <f t="shared" si="4"/>
        <v>0</v>
      </c>
    </row>
    <row r="27" spans="2:25" x14ac:dyDescent="0.3">
      <c r="B27" s="59"/>
      <c r="C27" s="84" t="s">
        <v>42</v>
      </c>
      <c r="D27" s="85"/>
      <c r="E27" s="85"/>
      <c r="F27" s="85"/>
      <c r="G27" s="85"/>
      <c r="H27" s="86"/>
      <c r="I27" s="87"/>
      <c r="J27" s="86"/>
      <c r="K27" s="86"/>
      <c r="L27" s="86"/>
      <c r="M27" s="87"/>
      <c r="N27" s="166"/>
      <c r="O27" s="87"/>
      <c r="P27" s="167"/>
      <c r="Q27" s="168"/>
      <c r="R27" s="169"/>
      <c r="T27" s="93"/>
      <c r="U27" s="61"/>
      <c r="W27" s="51">
        <f t="shared" si="2"/>
        <v>0</v>
      </c>
      <c r="X27" s="51">
        <f t="shared" si="3"/>
        <v>0</v>
      </c>
      <c r="Y27" s="51">
        <f t="shared" si="4"/>
        <v>0</v>
      </c>
    </row>
    <row r="28" spans="2:25" x14ac:dyDescent="0.3">
      <c r="B28" s="59"/>
      <c r="C28" s="94" t="s">
        <v>43</v>
      </c>
      <c r="D28" s="95">
        <v>8.0000000000000016E-2</v>
      </c>
      <c r="E28" s="95">
        <v>8.0000000000000016E-2</v>
      </c>
      <c r="F28" s="95">
        <v>8.0000000000000016E-2</v>
      </c>
      <c r="G28" s="95">
        <v>0.16000000000000003</v>
      </c>
      <c r="H28" s="96">
        <v>0.16000000000000003</v>
      </c>
      <c r="I28" s="97"/>
      <c r="J28" s="95">
        <v>0.1</v>
      </c>
      <c r="K28" s="95">
        <v>0.1</v>
      </c>
      <c r="L28" s="95">
        <v>0.16000000000000003</v>
      </c>
      <c r="M28" s="97"/>
      <c r="N28" s="24"/>
      <c r="O28" s="97"/>
      <c r="P28" s="5"/>
      <c r="Q28" s="157"/>
      <c r="R28" s="7"/>
      <c r="T28" s="98">
        <f>MAX(W28:Y28)</f>
        <v>0</v>
      </c>
      <c r="U28" s="61"/>
      <c r="W28" s="51">
        <f t="shared" si="2"/>
        <v>0</v>
      </c>
      <c r="X28" s="51">
        <f t="shared" si="3"/>
        <v>0</v>
      </c>
      <c r="Y28" s="51">
        <f t="shared" si="4"/>
        <v>0</v>
      </c>
    </row>
    <row r="29" spans="2:25" x14ac:dyDescent="0.3">
      <c r="B29" s="59"/>
      <c r="C29" s="94" t="s">
        <v>44</v>
      </c>
      <c r="D29" s="95">
        <v>0.24</v>
      </c>
      <c r="E29" s="95">
        <v>0.24</v>
      </c>
      <c r="F29" s="95">
        <v>0.24</v>
      </c>
      <c r="G29" s="95">
        <v>2.4000000000000004</v>
      </c>
      <c r="H29" s="96">
        <v>2.4000000000000004</v>
      </c>
      <c r="I29" s="97"/>
      <c r="J29" s="95">
        <v>0.32</v>
      </c>
      <c r="K29" s="95">
        <v>0.32</v>
      </c>
      <c r="L29" s="95">
        <v>2.4000000000000004</v>
      </c>
      <c r="M29" s="97"/>
      <c r="N29" s="24"/>
      <c r="O29" s="97"/>
      <c r="P29" s="5"/>
      <c r="Q29" s="157"/>
      <c r="R29" s="7"/>
      <c r="T29" s="98">
        <f t="shared" ref="T29:T33" si="5">MAX(W29:Y29)</f>
        <v>0</v>
      </c>
      <c r="U29" s="61"/>
      <c r="W29" s="51">
        <f t="shared" si="2"/>
        <v>0</v>
      </c>
      <c r="X29" s="51">
        <f t="shared" si="3"/>
        <v>0</v>
      </c>
      <c r="Y29" s="51">
        <f t="shared" si="4"/>
        <v>0</v>
      </c>
    </row>
    <row r="30" spans="2:25" x14ac:dyDescent="0.3">
      <c r="B30" s="59"/>
      <c r="C30" s="94" t="s">
        <v>45</v>
      </c>
      <c r="D30" s="95">
        <v>3.2</v>
      </c>
      <c r="E30" s="95">
        <v>3.2</v>
      </c>
      <c r="F30" s="95">
        <v>5.6000000000000005</v>
      </c>
      <c r="G30" s="95">
        <v>5.6000000000000005</v>
      </c>
      <c r="H30" s="96">
        <v>17.600000000000001</v>
      </c>
      <c r="I30" s="97"/>
      <c r="J30" s="95">
        <v>9.16</v>
      </c>
      <c r="K30" s="95">
        <v>9.16</v>
      </c>
      <c r="L30" s="95">
        <v>17.600000000000001</v>
      </c>
      <c r="M30" s="97"/>
      <c r="N30" s="24"/>
      <c r="O30" s="97"/>
      <c r="P30" s="5"/>
      <c r="Q30" s="157"/>
      <c r="R30" s="7"/>
      <c r="T30" s="98">
        <f t="shared" si="5"/>
        <v>0</v>
      </c>
      <c r="U30" s="61"/>
      <c r="W30" s="51">
        <f t="shared" si="2"/>
        <v>0</v>
      </c>
      <c r="X30" s="51">
        <f t="shared" si="3"/>
        <v>0</v>
      </c>
      <c r="Y30" s="51">
        <f t="shared" si="4"/>
        <v>0</v>
      </c>
    </row>
    <row r="31" spans="2:25" x14ac:dyDescent="0.3">
      <c r="B31" s="59"/>
      <c r="C31" s="94" t="s">
        <v>46</v>
      </c>
      <c r="D31" s="95">
        <v>0.8</v>
      </c>
      <c r="E31" s="95">
        <v>0.8</v>
      </c>
      <c r="F31" s="95">
        <v>1.6</v>
      </c>
      <c r="G31" s="95">
        <v>6.4</v>
      </c>
      <c r="H31" s="96">
        <v>24</v>
      </c>
      <c r="I31" s="97"/>
      <c r="J31" s="95">
        <v>6.36</v>
      </c>
      <c r="K31" s="95">
        <v>6.36</v>
      </c>
      <c r="L31" s="95">
        <v>24</v>
      </c>
      <c r="M31" s="97"/>
      <c r="N31" s="24"/>
      <c r="O31" s="97"/>
      <c r="P31" s="5"/>
      <c r="Q31" s="157"/>
      <c r="R31" s="7"/>
      <c r="T31" s="98">
        <f t="shared" si="5"/>
        <v>0</v>
      </c>
      <c r="U31" s="61"/>
      <c r="W31" s="51">
        <f t="shared" si="2"/>
        <v>0</v>
      </c>
      <c r="X31" s="51">
        <f t="shared" si="3"/>
        <v>0</v>
      </c>
      <c r="Y31" s="51">
        <f t="shared" si="4"/>
        <v>0</v>
      </c>
    </row>
    <row r="32" spans="2:25" x14ac:dyDescent="0.3">
      <c r="B32" s="59"/>
      <c r="C32" s="94" t="s">
        <v>47</v>
      </c>
      <c r="D32" s="95">
        <v>0.32000000000000006</v>
      </c>
      <c r="E32" s="95">
        <v>0.32000000000000006</v>
      </c>
      <c r="F32" s="95">
        <v>0.32000000000000006</v>
      </c>
      <c r="G32" s="95">
        <v>0.32000000000000006</v>
      </c>
      <c r="H32" s="96">
        <v>1.6</v>
      </c>
      <c r="I32" s="97"/>
      <c r="J32" s="95">
        <v>1.6</v>
      </c>
      <c r="K32" s="95">
        <v>1.6</v>
      </c>
      <c r="L32" s="95">
        <v>1.6</v>
      </c>
      <c r="M32" s="97"/>
      <c r="N32" s="24"/>
      <c r="O32" s="97"/>
      <c r="P32" s="5"/>
      <c r="Q32" s="157"/>
      <c r="R32" s="7"/>
      <c r="T32" s="98">
        <f t="shared" si="5"/>
        <v>0</v>
      </c>
      <c r="U32" s="61"/>
      <c r="W32" s="51">
        <f t="shared" si="2"/>
        <v>0</v>
      </c>
      <c r="X32" s="51">
        <f t="shared" si="3"/>
        <v>0</v>
      </c>
      <c r="Y32" s="51">
        <f t="shared" si="4"/>
        <v>0</v>
      </c>
    </row>
    <row r="33" spans="2:25" x14ac:dyDescent="0.3">
      <c r="B33" s="59"/>
      <c r="C33" s="94" t="s">
        <v>48</v>
      </c>
      <c r="D33" s="95">
        <v>0.24</v>
      </c>
      <c r="E33" s="95">
        <v>0.24</v>
      </c>
      <c r="F33" s="95">
        <v>0.55999999999999994</v>
      </c>
      <c r="G33" s="95">
        <v>0.55999999999999994</v>
      </c>
      <c r="H33" s="96">
        <v>1.1199999999999999</v>
      </c>
      <c r="I33" s="97"/>
      <c r="J33" s="95">
        <v>1.1199999999999999</v>
      </c>
      <c r="K33" s="95">
        <v>1.1199999999999999</v>
      </c>
      <c r="L33" s="95">
        <v>1.1199999999999999</v>
      </c>
      <c r="M33" s="97"/>
      <c r="N33" s="24"/>
      <c r="O33" s="97"/>
      <c r="P33" s="5"/>
      <c r="Q33" s="157"/>
      <c r="R33" s="7"/>
      <c r="T33" s="98">
        <f t="shared" si="5"/>
        <v>0</v>
      </c>
      <c r="U33" s="61"/>
      <c r="W33" s="51">
        <f t="shared" si="2"/>
        <v>0</v>
      </c>
      <c r="X33" s="51">
        <f t="shared" si="3"/>
        <v>0</v>
      </c>
      <c r="Y33" s="51">
        <f t="shared" si="4"/>
        <v>0</v>
      </c>
    </row>
    <row r="34" spans="2:25" x14ac:dyDescent="0.3">
      <c r="B34" s="59"/>
      <c r="C34" s="84" t="s">
        <v>49</v>
      </c>
      <c r="D34" s="85"/>
      <c r="E34" s="85"/>
      <c r="F34" s="85"/>
      <c r="G34" s="85"/>
      <c r="H34" s="86"/>
      <c r="I34" s="87"/>
      <c r="J34" s="86"/>
      <c r="K34" s="86"/>
      <c r="L34" s="86"/>
      <c r="M34" s="87"/>
      <c r="N34" s="166"/>
      <c r="O34" s="87"/>
      <c r="P34" s="167"/>
      <c r="Q34" s="168"/>
      <c r="R34" s="169"/>
      <c r="T34" s="93"/>
      <c r="U34" s="61"/>
      <c r="W34" s="51">
        <f t="shared" si="2"/>
        <v>0</v>
      </c>
      <c r="X34" s="51">
        <f t="shared" si="3"/>
        <v>0</v>
      </c>
      <c r="Y34" s="51">
        <f t="shared" si="4"/>
        <v>0</v>
      </c>
    </row>
    <row r="35" spans="2:25" x14ac:dyDescent="0.3">
      <c r="B35" s="59"/>
      <c r="C35" s="100" t="s">
        <v>50</v>
      </c>
      <c r="D35" s="95">
        <v>2</v>
      </c>
      <c r="E35" s="95">
        <v>2</v>
      </c>
      <c r="F35" s="95">
        <v>2</v>
      </c>
      <c r="G35" s="95">
        <v>2</v>
      </c>
      <c r="H35" s="96">
        <v>5.04</v>
      </c>
      <c r="I35" s="97"/>
      <c r="J35" s="95">
        <v>3.72</v>
      </c>
      <c r="K35" s="95">
        <v>3.72</v>
      </c>
      <c r="L35" s="95">
        <v>5.04</v>
      </c>
      <c r="M35" s="97"/>
      <c r="N35" s="24"/>
      <c r="O35" s="97"/>
      <c r="P35" s="5"/>
      <c r="Q35" s="157"/>
      <c r="R35" s="7"/>
      <c r="T35" s="98">
        <f>MAX(W35:Y35)</f>
        <v>0</v>
      </c>
      <c r="U35" s="61"/>
      <c r="W35" s="51">
        <f t="shared" si="2"/>
        <v>0</v>
      </c>
      <c r="X35" s="51">
        <f t="shared" si="3"/>
        <v>0</v>
      </c>
      <c r="Y35" s="51">
        <f t="shared" si="4"/>
        <v>0</v>
      </c>
    </row>
    <row r="36" spans="2:25" x14ac:dyDescent="0.3">
      <c r="B36" s="59"/>
      <c r="C36" s="101" t="s">
        <v>51</v>
      </c>
      <c r="D36" s="95">
        <v>3.84</v>
      </c>
      <c r="E36" s="95">
        <v>3.84</v>
      </c>
      <c r="F36" s="95">
        <v>5.04</v>
      </c>
      <c r="G36" s="95">
        <v>6.4</v>
      </c>
      <c r="H36" s="96">
        <v>34.4</v>
      </c>
      <c r="I36" s="97"/>
      <c r="J36" s="95">
        <v>34.4</v>
      </c>
      <c r="K36" s="95">
        <v>34.4</v>
      </c>
      <c r="L36" s="95">
        <v>34.4</v>
      </c>
      <c r="M36" s="97"/>
      <c r="N36" s="24"/>
      <c r="O36" s="97"/>
      <c r="P36" s="5"/>
      <c r="Q36" s="157"/>
      <c r="R36" s="7"/>
      <c r="T36" s="98">
        <f t="shared" ref="T36:T50" si="6">MAX(W36:Y36)</f>
        <v>0</v>
      </c>
      <c r="U36" s="61"/>
      <c r="W36" s="51">
        <f t="shared" si="2"/>
        <v>0</v>
      </c>
      <c r="X36" s="51">
        <f t="shared" si="3"/>
        <v>0</v>
      </c>
      <c r="Y36" s="51">
        <f t="shared" si="4"/>
        <v>0</v>
      </c>
    </row>
    <row r="37" spans="2:25" x14ac:dyDescent="0.3">
      <c r="B37" s="59"/>
      <c r="C37" s="101" t="s">
        <v>52</v>
      </c>
      <c r="D37" s="95">
        <v>1.6</v>
      </c>
      <c r="E37" s="95">
        <v>1.6</v>
      </c>
      <c r="F37" s="95">
        <v>3.2</v>
      </c>
      <c r="G37" s="95">
        <v>3.2</v>
      </c>
      <c r="H37" s="96">
        <v>4.8000000000000007</v>
      </c>
      <c r="I37" s="97"/>
      <c r="J37" s="95">
        <v>4.8000000000000007</v>
      </c>
      <c r="K37" s="95">
        <v>4.8000000000000007</v>
      </c>
      <c r="L37" s="95">
        <v>4.8000000000000007</v>
      </c>
      <c r="M37" s="97"/>
      <c r="N37" s="24"/>
      <c r="O37" s="97"/>
      <c r="P37" s="5"/>
      <c r="Q37" s="157"/>
      <c r="R37" s="7"/>
      <c r="T37" s="98">
        <f t="shared" si="6"/>
        <v>0</v>
      </c>
      <c r="U37" s="61"/>
      <c r="W37" s="51">
        <f t="shared" si="2"/>
        <v>0</v>
      </c>
      <c r="X37" s="51">
        <f t="shared" si="3"/>
        <v>0</v>
      </c>
      <c r="Y37" s="51">
        <f t="shared" si="4"/>
        <v>0</v>
      </c>
    </row>
    <row r="38" spans="2:25" x14ac:dyDescent="0.3">
      <c r="B38" s="59"/>
      <c r="C38" s="100" t="s">
        <v>53</v>
      </c>
      <c r="D38" s="95">
        <v>4.7200000000000006</v>
      </c>
      <c r="E38" s="95">
        <v>4.7200000000000006</v>
      </c>
      <c r="F38" s="95">
        <v>7.2</v>
      </c>
      <c r="G38" s="95">
        <v>7.2</v>
      </c>
      <c r="H38" s="96">
        <v>12.8</v>
      </c>
      <c r="I38" s="97"/>
      <c r="J38" s="95">
        <v>12.8</v>
      </c>
      <c r="K38" s="95">
        <v>12.8</v>
      </c>
      <c r="L38" s="95">
        <v>12.8</v>
      </c>
      <c r="M38" s="97"/>
      <c r="N38" s="24"/>
      <c r="O38" s="97"/>
      <c r="P38" s="5"/>
      <c r="Q38" s="157"/>
      <c r="R38" s="7"/>
      <c r="T38" s="98">
        <f t="shared" si="6"/>
        <v>0</v>
      </c>
      <c r="U38" s="61"/>
      <c r="W38" s="51">
        <f t="shared" si="2"/>
        <v>0</v>
      </c>
      <c r="X38" s="51">
        <f t="shared" si="3"/>
        <v>0</v>
      </c>
      <c r="Y38" s="51">
        <f t="shared" si="4"/>
        <v>0</v>
      </c>
    </row>
    <row r="39" spans="2:25" x14ac:dyDescent="0.3">
      <c r="B39" s="59"/>
      <c r="C39" s="100" t="s">
        <v>54</v>
      </c>
      <c r="D39" s="95">
        <v>6.08</v>
      </c>
      <c r="E39" s="95">
        <v>6.08</v>
      </c>
      <c r="F39" s="95">
        <v>10.4</v>
      </c>
      <c r="G39" s="95">
        <v>10.4</v>
      </c>
      <c r="H39" s="96">
        <v>20</v>
      </c>
      <c r="I39" s="97"/>
      <c r="J39" s="95">
        <v>20</v>
      </c>
      <c r="K39" s="95">
        <v>20</v>
      </c>
      <c r="L39" s="95">
        <v>20</v>
      </c>
      <c r="M39" s="97"/>
      <c r="N39" s="24"/>
      <c r="O39" s="97"/>
      <c r="P39" s="5"/>
      <c r="Q39" s="157"/>
      <c r="R39" s="7"/>
      <c r="T39" s="98">
        <f t="shared" si="6"/>
        <v>0</v>
      </c>
      <c r="U39" s="61"/>
      <c r="W39" s="51">
        <f t="shared" si="2"/>
        <v>0</v>
      </c>
      <c r="X39" s="51">
        <f t="shared" si="3"/>
        <v>0</v>
      </c>
      <c r="Y39" s="51">
        <f t="shared" si="4"/>
        <v>0</v>
      </c>
    </row>
    <row r="40" spans="2:25" x14ac:dyDescent="0.3">
      <c r="B40" s="59"/>
      <c r="C40" s="101" t="s">
        <v>55</v>
      </c>
      <c r="D40" s="95">
        <v>2.2399999999999998</v>
      </c>
      <c r="E40" s="95">
        <v>2.2399999999999998</v>
      </c>
      <c r="F40" s="95">
        <v>2.2399999999999998</v>
      </c>
      <c r="G40" s="95">
        <v>2.2399999999999998</v>
      </c>
      <c r="H40" s="96">
        <v>5.5200000000000005</v>
      </c>
      <c r="I40" s="97"/>
      <c r="J40" s="95">
        <v>5.5200000000000005</v>
      </c>
      <c r="K40" s="95">
        <v>5.5200000000000005</v>
      </c>
      <c r="L40" s="95">
        <v>5.5200000000000005</v>
      </c>
      <c r="M40" s="97"/>
      <c r="N40" s="24"/>
      <c r="O40" s="97"/>
      <c r="P40" s="5"/>
      <c r="Q40" s="157"/>
      <c r="R40" s="7"/>
      <c r="T40" s="98">
        <f t="shared" si="6"/>
        <v>0</v>
      </c>
      <c r="U40" s="61"/>
      <c r="W40" s="51">
        <f t="shared" si="2"/>
        <v>0</v>
      </c>
      <c r="X40" s="51">
        <f t="shared" si="3"/>
        <v>0</v>
      </c>
      <c r="Y40" s="51">
        <f t="shared" si="4"/>
        <v>0</v>
      </c>
    </row>
    <row r="41" spans="2:25" x14ac:dyDescent="0.3">
      <c r="B41" s="59"/>
      <c r="C41" s="100" t="s">
        <v>56</v>
      </c>
      <c r="D41" s="95">
        <v>4.8000000000000007</v>
      </c>
      <c r="E41" s="95">
        <v>4.8000000000000007</v>
      </c>
      <c r="F41" s="95">
        <v>9.2799999999999994</v>
      </c>
      <c r="G41" s="95">
        <v>18.400000000000002</v>
      </c>
      <c r="H41" s="96">
        <v>37.6</v>
      </c>
      <c r="I41" s="97"/>
      <c r="J41" s="95">
        <v>37.6</v>
      </c>
      <c r="K41" s="95">
        <v>37.6</v>
      </c>
      <c r="L41" s="95">
        <v>37.6</v>
      </c>
      <c r="M41" s="97"/>
      <c r="N41" s="24"/>
      <c r="O41" s="97"/>
      <c r="P41" s="5"/>
      <c r="Q41" s="157"/>
      <c r="R41" s="7"/>
      <c r="T41" s="98">
        <f t="shared" si="6"/>
        <v>0</v>
      </c>
      <c r="U41" s="61"/>
      <c r="W41" s="51">
        <f t="shared" si="2"/>
        <v>0</v>
      </c>
      <c r="X41" s="51">
        <f t="shared" si="3"/>
        <v>0</v>
      </c>
      <c r="Y41" s="51">
        <f t="shared" si="4"/>
        <v>0</v>
      </c>
    </row>
    <row r="42" spans="2:25" x14ac:dyDescent="0.3">
      <c r="B42" s="59"/>
      <c r="C42" s="100" t="s">
        <v>57</v>
      </c>
      <c r="D42" s="95">
        <v>5.36</v>
      </c>
      <c r="E42" s="95">
        <v>5.36</v>
      </c>
      <c r="F42" s="95">
        <v>10.4</v>
      </c>
      <c r="G42" s="95">
        <v>12.32</v>
      </c>
      <c r="H42" s="96">
        <v>22.880000000000003</v>
      </c>
      <c r="I42" s="97"/>
      <c r="J42" s="95">
        <v>22.880000000000003</v>
      </c>
      <c r="K42" s="95">
        <v>22.880000000000003</v>
      </c>
      <c r="L42" s="95">
        <v>22.880000000000003</v>
      </c>
      <c r="M42" s="97"/>
      <c r="N42" s="24"/>
      <c r="O42" s="97"/>
      <c r="P42" s="5"/>
      <c r="Q42" s="157"/>
      <c r="R42" s="7"/>
      <c r="T42" s="98">
        <f t="shared" si="6"/>
        <v>0</v>
      </c>
      <c r="U42" s="61"/>
      <c r="W42" s="51">
        <f t="shared" si="2"/>
        <v>0</v>
      </c>
      <c r="X42" s="51">
        <f t="shared" si="3"/>
        <v>0</v>
      </c>
      <c r="Y42" s="51">
        <f t="shared" si="4"/>
        <v>0</v>
      </c>
    </row>
    <row r="43" spans="2:25" x14ac:dyDescent="0.3">
      <c r="B43" s="59"/>
      <c r="C43" s="100" t="s">
        <v>58</v>
      </c>
      <c r="D43" s="95">
        <v>7.6000000000000005</v>
      </c>
      <c r="E43" s="95">
        <v>7.6000000000000005</v>
      </c>
      <c r="F43" s="95">
        <v>7.6000000000000005</v>
      </c>
      <c r="G43" s="95">
        <v>7.6000000000000005</v>
      </c>
      <c r="H43" s="96">
        <v>13.840000000000002</v>
      </c>
      <c r="I43" s="97"/>
      <c r="J43" s="95">
        <v>13.840000000000002</v>
      </c>
      <c r="K43" s="95">
        <v>13.840000000000002</v>
      </c>
      <c r="L43" s="95">
        <v>13.840000000000002</v>
      </c>
      <c r="M43" s="97"/>
      <c r="N43" s="24"/>
      <c r="O43" s="97"/>
      <c r="P43" s="5"/>
      <c r="Q43" s="157"/>
      <c r="R43" s="7"/>
      <c r="T43" s="98">
        <f t="shared" si="6"/>
        <v>0</v>
      </c>
      <c r="U43" s="61"/>
      <c r="W43" s="51">
        <f t="shared" si="2"/>
        <v>0</v>
      </c>
      <c r="X43" s="51">
        <f t="shared" si="3"/>
        <v>0</v>
      </c>
      <c r="Y43" s="51">
        <f t="shared" si="4"/>
        <v>0</v>
      </c>
    </row>
    <row r="44" spans="2:25" x14ac:dyDescent="0.3">
      <c r="B44" s="59"/>
      <c r="C44" s="100" t="s">
        <v>59</v>
      </c>
      <c r="D44" s="95">
        <v>0.88000000000000012</v>
      </c>
      <c r="E44" s="95">
        <v>0.88000000000000012</v>
      </c>
      <c r="F44" s="95">
        <v>1.8399999999999999</v>
      </c>
      <c r="G44" s="95">
        <v>7.76</v>
      </c>
      <c r="H44" s="96">
        <v>14.080000000000002</v>
      </c>
      <c r="I44" s="97"/>
      <c r="J44" s="95">
        <v>14.080000000000002</v>
      </c>
      <c r="K44" s="95">
        <v>14.080000000000002</v>
      </c>
      <c r="L44" s="95">
        <v>14.080000000000002</v>
      </c>
      <c r="M44" s="97"/>
      <c r="N44" s="24"/>
      <c r="O44" s="97"/>
      <c r="P44" s="5"/>
      <c r="Q44" s="157"/>
      <c r="R44" s="7"/>
      <c r="T44" s="98">
        <f t="shared" si="6"/>
        <v>0</v>
      </c>
      <c r="U44" s="61"/>
      <c r="W44" s="51">
        <f t="shared" si="2"/>
        <v>0</v>
      </c>
      <c r="X44" s="51">
        <f t="shared" si="3"/>
        <v>0</v>
      </c>
      <c r="Y44" s="51">
        <f t="shared" si="4"/>
        <v>0</v>
      </c>
    </row>
    <row r="45" spans="2:25" x14ac:dyDescent="0.3">
      <c r="B45" s="59"/>
      <c r="C45" s="100" t="s">
        <v>60</v>
      </c>
      <c r="D45" s="95">
        <v>1.36</v>
      </c>
      <c r="E45" s="95">
        <v>1.36</v>
      </c>
      <c r="F45" s="95">
        <v>2.64</v>
      </c>
      <c r="G45" s="95">
        <v>8.8000000000000007</v>
      </c>
      <c r="H45" s="96">
        <v>16.8</v>
      </c>
      <c r="I45" s="97"/>
      <c r="J45" s="95">
        <v>16.8</v>
      </c>
      <c r="K45" s="95">
        <v>16.8</v>
      </c>
      <c r="L45" s="95">
        <v>16.8</v>
      </c>
      <c r="M45" s="97"/>
      <c r="N45" s="24"/>
      <c r="O45" s="97"/>
      <c r="P45" s="5"/>
      <c r="Q45" s="157"/>
      <c r="R45" s="7"/>
      <c r="T45" s="98">
        <f t="shared" si="6"/>
        <v>0</v>
      </c>
      <c r="U45" s="61"/>
      <c r="W45" s="51">
        <f t="shared" si="2"/>
        <v>0</v>
      </c>
      <c r="X45" s="51">
        <f t="shared" si="3"/>
        <v>0</v>
      </c>
      <c r="Y45" s="51">
        <f t="shared" si="4"/>
        <v>0</v>
      </c>
    </row>
    <row r="46" spans="2:25" x14ac:dyDescent="0.3">
      <c r="B46" s="59"/>
      <c r="C46" s="100" t="s">
        <v>61</v>
      </c>
      <c r="D46" s="95">
        <v>0.8</v>
      </c>
      <c r="E46" s="95">
        <v>0.8</v>
      </c>
      <c r="F46" s="95">
        <v>1.6</v>
      </c>
      <c r="G46" s="95">
        <v>4.24</v>
      </c>
      <c r="H46" s="96">
        <v>7.4400000000000013</v>
      </c>
      <c r="I46" s="97"/>
      <c r="J46" s="95">
        <v>7.4400000000000013</v>
      </c>
      <c r="K46" s="95">
        <v>7.4400000000000013</v>
      </c>
      <c r="L46" s="95">
        <v>7.4400000000000013</v>
      </c>
      <c r="M46" s="97"/>
      <c r="N46" s="24"/>
      <c r="O46" s="97"/>
      <c r="P46" s="5"/>
      <c r="Q46" s="157"/>
      <c r="R46" s="7"/>
      <c r="T46" s="98">
        <f t="shared" si="6"/>
        <v>0</v>
      </c>
      <c r="U46" s="61"/>
      <c r="W46" s="51">
        <f t="shared" si="2"/>
        <v>0</v>
      </c>
      <c r="X46" s="51">
        <f t="shared" si="3"/>
        <v>0</v>
      </c>
      <c r="Y46" s="51">
        <f t="shared" si="4"/>
        <v>0</v>
      </c>
    </row>
    <row r="47" spans="2:25" x14ac:dyDescent="0.3">
      <c r="B47" s="59"/>
      <c r="C47" s="100" t="s">
        <v>62</v>
      </c>
      <c r="D47" s="95">
        <v>0.7</v>
      </c>
      <c r="E47" s="95">
        <v>0.7</v>
      </c>
      <c r="F47" s="95">
        <v>2.8800000000000003</v>
      </c>
      <c r="G47" s="95">
        <v>7.6000000000000005</v>
      </c>
      <c r="H47" s="96">
        <v>11.520000000000001</v>
      </c>
      <c r="I47" s="97"/>
      <c r="J47" s="95">
        <v>11.520000000000001</v>
      </c>
      <c r="K47" s="95">
        <v>11.520000000000001</v>
      </c>
      <c r="L47" s="95">
        <v>11.520000000000001</v>
      </c>
      <c r="M47" s="97"/>
      <c r="N47" s="24"/>
      <c r="O47" s="97"/>
      <c r="P47" s="5"/>
      <c r="Q47" s="157"/>
      <c r="R47" s="7"/>
      <c r="T47" s="98">
        <f t="shared" si="6"/>
        <v>0</v>
      </c>
      <c r="U47" s="61"/>
      <c r="W47" s="51">
        <f t="shared" si="2"/>
        <v>0</v>
      </c>
      <c r="X47" s="51">
        <f t="shared" si="3"/>
        <v>0</v>
      </c>
      <c r="Y47" s="51">
        <f t="shared" si="4"/>
        <v>0</v>
      </c>
    </row>
    <row r="48" spans="2:25" x14ac:dyDescent="0.3">
      <c r="B48" s="59"/>
      <c r="C48" s="100" t="s">
        <v>63</v>
      </c>
      <c r="D48" s="95">
        <v>0.64800000000000013</v>
      </c>
      <c r="E48" s="95">
        <v>0.64800000000000013</v>
      </c>
      <c r="F48" s="95">
        <v>1.4400000000000002</v>
      </c>
      <c r="G48" s="95">
        <v>1.4400000000000002</v>
      </c>
      <c r="H48" s="96">
        <v>2.5600000000000005</v>
      </c>
      <c r="I48" s="97"/>
      <c r="J48" s="95">
        <v>2.5600000000000005</v>
      </c>
      <c r="K48" s="95">
        <v>2.5600000000000005</v>
      </c>
      <c r="L48" s="95">
        <v>2.5600000000000005</v>
      </c>
      <c r="M48" s="97"/>
      <c r="N48" s="24"/>
      <c r="O48" s="97"/>
      <c r="P48" s="5"/>
      <c r="Q48" s="157"/>
      <c r="R48" s="7"/>
      <c r="T48" s="98">
        <f t="shared" si="6"/>
        <v>0</v>
      </c>
      <c r="U48" s="61"/>
      <c r="W48" s="51">
        <f t="shared" si="2"/>
        <v>0</v>
      </c>
      <c r="X48" s="51">
        <f t="shared" si="3"/>
        <v>0</v>
      </c>
      <c r="Y48" s="51">
        <f t="shared" si="4"/>
        <v>0</v>
      </c>
    </row>
    <row r="49" spans="2:25" x14ac:dyDescent="0.3">
      <c r="B49" s="59"/>
      <c r="C49" s="100" t="s">
        <v>64</v>
      </c>
      <c r="D49" s="95">
        <v>0.64000000000000012</v>
      </c>
      <c r="E49" s="95">
        <v>0.64000000000000012</v>
      </c>
      <c r="F49" s="95">
        <v>1.2000000000000002</v>
      </c>
      <c r="G49" s="95">
        <v>5.44</v>
      </c>
      <c r="H49" s="96">
        <v>8.8800000000000008</v>
      </c>
      <c r="I49" s="97"/>
      <c r="J49" s="95">
        <v>8.8800000000000008</v>
      </c>
      <c r="K49" s="95">
        <v>8.8800000000000008</v>
      </c>
      <c r="L49" s="95">
        <v>8.8800000000000008</v>
      </c>
      <c r="M49" s="97"/>
      <c r="N49" s="24"/>
      <c r="O49" s="97"/>
      <c r="P49" s="5"/>
      <c r="Q49" s="157"/>
      <c r="R49" s="7"/>
      <c r="T49" s="98">
        <f t="shared" si="6"/>
        <v>0</v>
      </c>
      <c r="U49" s="61"/>
      <c r="W49" s="51">
        <f t="shared" si="2"/>
        <v>0</v>
      </c>
      <c r="X49" s="51">
        <f t="shared" si="3"/>
        <v>0</v>
      </c>
      <c r="Y49" s="51">
        <f t="shared" si="4"/>
        <v>0</v>
      </c>
    </row>
    <row r="50" spans="2:25" x14ac:dyDescent="0.3">
      <c r="B50" s="59"/>
      <c r="C50" s="100" t="s">
        <v>65</v>
      </c>
      <c r="D50" s="95">
        <v>3.6</v>
      </c>
      <c r="E50" s="95">
        <v>3.6</v>
      </c>
      <c r="F50" s="95">
        <v>5.6000000000000005</v>
      </c>
      <c r="G50" s="95">
        <v>5.6000000000000005</v>
      </c>
      <c r="H50" s="96">
        <v>9.6000000000000014</v>
      </c>
      <c r="I50" s="97"/>
      <c r="J50" s="95">
        <v>9.6000000000000014</v>
      </c>
      <c r="K50" s="95">
        <v>9.6000000000000014</v>
      </c>
      <c r="L50" s="95">
        <v>9.6000000000000014</v>
      </c>
      <c r="M50" s="97"/>
      <c r="N50" s="24"/>
      <c r="O50" s="97"/>
      <c r="P50" s="5"/>
      <c r="Q50" s="157"/>
      <c r="R50" s="7"/>
      <c r="T50" s="98">
        <f t="shared" si="6"/>
        <v>0</v>
      </c>
      <c r="U50" s="61"/>
      <c r="W50" s="51">
        <f t="shared" si="2"/>
        <v>0</v>
      </c>
      <c r="X50" s="51">
        <f t="shared" si="3"/>
        <v>0</v>
      </c>
      <c r="Y50" s="51">
        <f t="shared" si="4"/>
        <v>0</v>
      </c>
    </row>
    <row r="51" spans="2:25" x14ac:dyDescent="0.3">
      <c r="B51" s="59"/>
      <c r="C51" s="84" t="s">
        <v>66</v>
      </c>
      <c r="D51" s="85"/>
      <c r="E51" s="85"/>
      <c r="F51" s="85"/>
      <c r="G51" s="85"/>
      <c r="H51" s="86"/>
      <c r="I51" s="87"/>
      <c r="J51" s="86"/>
      <c r="K51" s="86"/>
      <c r="L51" s="86"/>
      <c r="M51" s="87"/>
      <c r="N51" s="166"/>
      <c r="O51" s="87"/>
      <c r="P51" s="167"/>
      <c r="Q51" s="168"/>
      <c r="R51" s="169"/>
      <c r="T51" s="93"/>
      <c r="U51" s="61"/>
      <c r="W51" s="51">
        <f t="shared" si="2"/>
        <v>0</v>
      </c>
      <c r="X51" s="51">
        <f t="shared" si="3"/>
        <v>0</v>
      </c>
      <c r="Y51" s="51">
        <f t="shared" si="4"/>
        <v>0</v>
      </c>
    </row>
    <row r="52" spans="2:25" x14ac:dyDescent="0.3">
      <c r="B52" s="59"/>
      <c r="C52" s="102" t="s">
        <v>67</v>
      </c>
      <c r="D52" s="95">
        <v>8.0000000000000016E-2</v>
      </c>
      <c r="E52" s="95">
        <v>8.0000000000000016E-2</v>
      </c>
      <c r="F52" s="95">
        <v>8.0000000000000016E-2</v>
      </c>
      <c r="G52" s="95">
        <v>8.0000000000000016E-2</v>
      </c>
      <c r="H52" s="96">
        <v>0.16000000000000003</v>
      </c>
      <c r="I52" s="97"/>
      <c r="J52" s="95">
        <v>0.16000000000000003</v>
      </c>
      <c r="K52" s="95">
        <v>0.16000000000000003</v>
      </c>
      <c r="L52" s="95">
        <v>0.16000000000000003</v>
      </c>
      <c r="M52" s="97"/>
      <c r="N52" s="24"/>
      <c r="O52" s="97"/>
      <c r="P52" s="5"/>
      <c r="Q52" s="157"/>
      <c r="R52" s="7"/>
      <c r="T52" s="98">
        <f>MAX(W52:Y52)</f>
        <v>0</v>
      </c>
      <c r="U52" s="61"/>
      <c r="W52" s="51">
        <f t="shared" si="2"/>
        <v>0</v>
      </c>
      <c r="X52" s="51">
        <f t="shared" si="3"/>
        <v>0</v>
      </c>
      <c r="Y52" s="51">
        <f t="shared" si="4"/>
        <v>0</v>
      </c>
    </row>
    <row r="53" spans="2:25" x14ac:dyDescent="0.3">
      <c r="B53" s="59"/>
      <c r="C53" s="102" t="s">
        <v>68</v>
      </c>
      <c r="D53" s="95">
        <v>8.0000000000000016E-2</v>
      </c>
      <c r="E53" s="95">
        <v>8.0000000000000016E-2</v>
      </c>
      <c r="F53" s="95">
        <v>8.0000000000000016E-2</v>
      </c>
      <c r="G53" s="95">
        <v>8.0000000000000016E-2</v>
      </c>
      <c r="H53" s="96">
        <v>8.0000000000000016E-2</v>
      </c>
      <c r="I53" s="97"/>
      <c r="J53" s="95">
        <v>8.0000000000000016E-2</v>
      </c>
      <c r="K53" s="95">
        <v>8.0000000000000016E-2</v>
      </c>
      <c r="L53" s="95">
        <v>0.08</v>
      </c>
      <c r="M53" s="97"/>
      <c r="N53" s="24"/>
      <c r="O53" s="97"/>
      <c r="P53" s="5"/>
      <c r="Q53" s="157"/>
      <c r="R53" s="7"/>
      <c r="T53" s="98">
        <f t="shared" ref="T53:T61" si="7">MAX(W53:Y53)</f>
        <v>0</v>
      </c>
      <c r="U53" s="61"/>
      <c r="W53" s="51">
        <f t="shared" si="2"/>
        <v>0</v>
      </c>
      <c r="X53" s="51">
        <f t="shared" si="3"/>
        <v>0</v>
      </c>
      <c r="Y53" s="51">
        <f t="shared" si="4"/>
        <v>0</v>
      </c>
    </row>
    <row r="54" spans="2:25" x14ac:dyDescent="0.3">
      <c r="B54" s="59"/>
      <c r="C54" s="102" t="s">
        <v>69</v>
      </c>
      <c r="D54" s="95">
        <v>4.0000000000000008E-2</v>
      </c>
      <c r="E54" s="95">
        <v>4.0000000000000008E-2</v>
      </c>
      <c r="F54" s="95">
        <v>4.0000000000000008E-2</v>
      </c>
      <c r="G54" s="95">
        <v>8.0000000000000016E-2</v>
      </c>
      <c r="H54" s="96">
        <v>8.0000000000000016E-2</v>
      </c>
      <c r="I54" s="97"/>
      <c r="J54" s="95">
        <v>0.05</v>
      </c>
      <c r="K54" s="95">
        <v>0.05</v>
      </c>
      <c r="L54" s="95">
        <v>8.0000000000000016E-2</v>
      </c>
      <c r="M54" s="97"/>
      <c r="N54" s="24"/>
      <c r="O54" s="97"/>
      <c r="P54" s="5"/>
      <c r="Q54" s="157"/>
      <c r="R54" s="7"/>
      <c r="T54" s="98">
        <f t="shared" si="7"/>
        <v>0</v>
      </c>
      <c r="U54" s="61"/>
      <c r="W54" s="51">
        <f t="shared" si="2"/>
        <v>0</v>
      </c>
      <c r="X54" s="51">
        <f t="shared" si="3"/>
        <v>0</v>
      </c>
      <c r="Y54" s="51">
        <f t="shared" si="4"/>
        <v>0</v>
      </c>
    </row>
    <row r="55" spans="2:25" x14ac:dyDescent="0.3">
      <c r="B55" s="59"/>
      <c r="C55" s="103" t="s">
        <v>70</v>
      </c>
      <c r="D55" s="95">
        <v>0.16000000000000003</v>
      </c>
      <c r="E55" s="95">
        <v>0.16000000000000003</v>
      </c>
      <c r="F55" s="95">
        <v>0.16000000000000003</v>
      </c>
      <c r="G55" s="95">
        <v>0.55999999999999994</v>
      </c>
      <c r="H55" s="96">
        <v>0.96</v>
      </c>
      <c r="I55" s="97"/>
      <c r="J55" s="95">
        <v>0.2</v>
      </c>
      <c r="K55" s="95">
        <v>0.2</v>
      </c>
      <c r="L55" s="95">
        <v>0.96</v>
      </c>
      <c r="M55" s="97"/>
      <c r="N55" s="24"/>
      <c r="O55" s="97"/>
      <c r="P55" s="5"/>
      <c r="Q55" s="157"/>
      <c r="R55" s="7"/>
      <c r="T55" s="98">
        <f t="shared" si="7"/>
        <v>0</v>
      </c>
      <c r="U55" s="61"/>
      <c r="W55" s="51">
        <f t="shared" si="2"/>
        <v>0</v>
      </c>
      <c r="X55" s="51">
        <f t="shared" si="3"/>
        <v>0</v>
      </c>
      <c r="Y55" s="51">
        <f t="shared" si="4"/>
        <v>0</v>
      </c>
    </row>
    <row r="56" spans="2:25" x14ac:dyDescent="0.3">
      <c r="B56" s="59"/>
      <c r="C56" s="102" t="s">
        <v>71</v>
      </c>
      <c r="D56" s="95">
        <v>4.0000000000000008E-2</v>
      </c>
      <c r="E56" s="95">
        <v>4.0000000000000008E-2</v>
      </c>
      <c r="F56" s="95">
        <v>4.0000000000000008E-2</v>
      </c>
      <c r="G56" s="95">
        <v>0.55999999999999994</v>
      </c>
      <c r="H56" s="96">
        <v>0.55999999999999994</v>
      </c>
      <c r="I56" s="97"/>
      <c r="J56" s="95">
        <v>0.05</v>
      </c>
      <c r="K56" s="95">
        <v>0.05</v>
      </c>
      <c r="L56" s="95">
        <v>0.55999999999999994</v>
      </c>
      <c r="M56" s="97"/>
      <c r="N56" s="24"/>
      <c r="O56" s="97"/>
      <c r="P56" s="5"/>
      <c r="Q56" s="157"/>
      <c r="R56" s="7"/>
      <c r="T56" s="98">
        <f t="shared" si="7"/>
        <v>0</v>
      </c>
      <c r="U56" s="61"/>
      <c r="W56" s="51">
        <f t="shared" si="2"/>
        <v>0</v>
      </c>
      <c r="X56" s="51">
        <f t="shared" si="3"/>
        <v>0</v>
      </c>
      <c r="Y56" s="51">
        <f t="shared" si="4"/>
        <v>0</v>
      </c>
    </row>
    <row r="57" spans="2:25" x14ac:dyDescent="0.3">
      <c r="B57" s="59"/>
      <c r="C57" s="102" t="s">
        <v>72</v>
      </c>
      <c r="D57" s="95">
        <v>8.0000000000000016E-2</v>
      </c>
      <c r="E57" s="95">
        <v>8.0000000000000016E-2</v>
      </c>
      <c r="F57" s="95">
        <v>8.0000000000000016E-2</v>
      </c>
      <c r="G57" s="95">
        <v>0.32000000000000006</v>
      </c>
      <c r="H57" s="96">
        <v>0.4</v>
      </c>
      <c r="I57" s="97"/>
      <c r="J57" s="95">
        <v>0.1</v>
      </c>
      <c r="K57" s="95">
        <v>0.1</v>
      </c>
      <c r="L57" s="95">
        <v>0.4</v>
      </c>
      <c r="M57" s="97"/>
      <c r="N57" s="24"/>
      <c r="O57" s="97"/>
      <c r="P57" s="5"/>
      <c r="Q57" s="157"/>
      <c r="R57" s="7"/>
      <c r="T57" s="98">
        <f t="shared" si="7"/>
        <v>0</v>
      </c>
      <c r="U57" s="61"/>
      <c r="W57" s="51">
        <f t="shared" si="2"/>
        <v>0</v>
      </c>
      <c r="X57" s="51">
        <f t="shared" si="3"/>
        <v>0</v>
      </c>
      <c r="Y57" s="51">
        <f t="shared" si="4"/>
        <v>0</v>
      </c>
    </row>
    <row r="58" spans="2:25" x14ac:dyDescent="0.3">
      <c r="B58" s="59"/>
      <c r="C58" s="102" t="s">
        <v>73</v>
      </c>
      <c r="D58" s="95">
        <v>8.0000000000000016E-2</v>
      </c>
      <c r="E58" s="95">
        <v>8.0000000000000016E-2</v>
      </c>
      <c r="F58" s="95">
        <v>8.0000000000000016E-2</v>
      </c>
      <c r="G58" s="95">
        <v>8.0000000000000016E-2</v>
      </c>
      <c r="H58" s="96">
        <v>8.0000000000000016E-2</v>
      </c>
      <c r="I58" s="97"/>
      <c r="J58" s="95">
        <v>8.0000000000000016E-2</v>
      </c>
      <c r="K58" s="95">
        <v>8.0000000000000016E-2</v>
      </c>
      <c r="L58" s="95">
        <v>0.08</v>
      </c>
      <c r="M58" s="97"/>
      <c r="N58" s="24"/>
      <c r="O58" s="97"/>
      <c r="P58" s="5"/>
      <c r="Q58" s="157"/>
      <c r="R58" s="7"/>
      <c r="T58" s="98">
        <f t="shared" si="7"/>
        <v>0</v>
      </c>
      <c r="U58" s="61"/>
      <c r="W58" s="51">
        <f t="shared" si="2"/>
        <v>0</v>
      </c>
      <c r="X58" s="51">
        <f t="shared" si="3"/>
        <v>0</v>
      </c>
      <c r="Y58" s="51">
        <f t="shared" si="4"/>
        <v>0</v>
      </c>
    </row>
    <row r="59" spans="2:25" x14ac:dyDescent="0.3">
      <c r="B59" s="59"/>
      <c r="C59" s="102" t="s">
        <v>74</v>
      </c>
      <c r="D59" s="95">
        <v>0.8</v>
      </c>
      <c r="E59" s="95">
        <v>0.8</v>
      </c>
      <c r="F59" s="95">
        <v>2.8000000000000003</v>
      </c>
      <c r="G59" s="95">
        <v>4.4000000000000004</v>
      </c>
      <c r="H59" s="96">
        <v>12</v>
      </c>
      <c r="I59" s="97"/>
      <c r="J59" s="95">
        <v>5.78</v>
      </c>
      <c r="K59" s="95">
        <v>5.78</v>
      </c>
      <c r="L59" s="95">
        <v>12</v>
      </c>
      <c r="M59" s="97"/>
      <c r="N59" s="24"/>
      <c r="O59" s="97"/>
      <c r="P59" s="5"/>
      <c r="Q59" s="157"/>
      <c r="R59" s="7"/>
      <c r="T59" s="98">
        <f t="shared" si="7"/>
        <v>0</v>
      </c>
      <c r="U59" s="61"/>
      <c r="W59" s="51">
        <f t="shared" si="2"/>
        <v>0</v>
      </c>
      <c r="X59" s="51">
        <f t="shared" si="3"/>
        <v>0</v>
      </c>
      <c r="Y59" s="51">
        <f t="shared" si="4"/>
        <v>0</v>
      </c>
    </row>
    <row r="60" spans="2:25" x14ac:dyDescent="0.3">
      <c r="B60" s="59"/>
      <c r="C60" s="102" t="s">
        <v>75</v>
      </c>
      <c r="D60" s="95">
        <v>8.0000000000000016E-2</v>
      </c>
      <c r="E60" s="95">
        <v>8.0000000000000016E-2</v>
      </c>
      <c r="F60" s="95">
        <v>8.0000000000000016E-2</v>
      </c>
      <c r="G60" s="95">
        <v>8.0000000000000016E-2</v>
      </c>
      <c r="H60" s="96">
        <v>0.16000000000000003</v>
      </c>
      <c r="I60" s="97"/>
      <c r="J60" s="95">
        <v>0.1</v>
      </c>
      <c r="K60" s="95">
        <v>0.1</v>
      </c>
      <c r="L60" s="95">
        <v>0.16000000000000003</v>
      </c>
      <c r="M60" s="97"/>
      <c r="N60" s="24"/>
      <c r="O60" s="97"/>
      <c r="P60" s="5"/>
      <c r="Q60" s="157"/>
      <c r="R60" s="7"/>
      <c r="T60" s="98">
        <f t="shared" si="7"/>
        <v>0</v>
      </c>
      <c r="U60" s="61"/>
      <c r="W60" s="51">
        <f t="shared" si="2"/>
        <v>0</v>
      </c>
      <c r="X60" s="51">
        <f t="shared" si="3"/>
        <v>0</v>
      </c>
      <c r="Y60" s="51">
        <f t="shared" si="4"/>
        <v>0</v>
      </c>
    </row>
    <row r="61" spans="2:25" x14ac:dyDescent="0.3">
      <c r="B61" s="59"/>
      <c r="C61" s="102" t="s">
        <v>76</v>
      </c>
      <c r="D61" s="95">
        <v>8.0000000000000016E-2</v>
      </c>
      <c r="E61" s="95">
        <v>8.0000000000000016E-2</v>
      </c>
      <c r="F61" s="95">
        <v>8.0000000000000016E-2</v>
      </c>
      <c r="G61" s="95">
        <v>0.16000000000000003</v>
      </c>
      <c r="H61" s="96">
        <v>0.24</v>
      </c>
      <c r="I61" s="97"/>
      <c r="J61" s="95">
        <v>0.1</v>
      </c>
      <c r="K61" s="95">
        <v>0.1</v>
      </c>
      <c r="L61" s="95">
        <v>0.24</v>
      </c>
      <c r="M61" s="97"/>
      <c r="N61" s="24"/>
      <c r="O61" s="97"/>
      <c r="P61" s="5"/>
      <c r="Q61" s="157"/>
      <c r="R61" s="7"/>
      <c r="T61" s="98">
        <f t="shared" si="7"/>
        <v>0</v>
      </c>
      <c r="U61" s="61"/>
      <c r="W61" s="51">
        <f t="shared" si="2"/>
        <v>0</v>
      </c>
      <c r="X61" s="51">
        <f t="shared" si="3"/>
        <v>0</v>
      </c>
      <c r="Y61" s="51">
        <f t="shared" si="4"/>
        <v>0</v>
      </c>
    </row>
    <row r="62" spans="2:25" x14ac:dyDescent="0.3">
      <c r="B62" s="59"/>
      <c r="C62" s="84" t="s">
        <v>77</v>
      </c>
      <c r="D62" s="85"/>
      <c r="E62" s="85"/>
      <c r="F62" s="85"/>
      <c r="G62" s="85"/>
      <c r="H62" s="86"/>
      <c r="I62" s="87"/>
      <c r="J62" s="86"/>
      <c r="K62" s="86"/>
      <c r="L62" s="86"/>
      <c r="M62" s="87"/>
      <c r="N62" s="166"/>
      <c r="O62" s="87"/>
      <c r="P62" s="167"/>
      <c r="Q62" s="168"/>
      <c r="R62" s="169"/>
      <c r="T62" s="93"/>
      <c r="U62" s="61"/>
      <c r="W62" s="51">
        <f t="shared" si="2"/>
        <v>0</v>
      </c>
      <c r="X62" s="51">
        <f t="shared" si="3"/>
        <v>0</v>
      </c>
      <c r="Y62" s="51">
        <f t="shared" si="4"/>
        <v>0</v>
      </c>
    </row>
    <row r="63" spans="2:25" x14ac:dyDescent="0.3">
      <c r="B63" s="59"/>
      <c r="C63" s="100" t="s">
        <v>78</v>
      </c>
      <c r="D63" s="95">
        <v>1.6</v>
      </c>
      <c r="E63" s="95">
        <v>1.6</v>
      </c>
      <c r="F63" s="95">
        <v>1.6</v>
      </c>
      <c r="G63" s="95">
        <v>1.6</v>
      </c>
      <c r="H63" s="96">
        <v>1.6</v>
      </c>
      <c r="I63" s="97"/>
      <c r="J63" s="95">
        <v>1.6</v>
      </c>
      <c r="K63" s="95">
        <v>1.6</v>
      </c>
      <c r="L63" s="95">
        <v>1.6</v>
      </c>
      <c r="M63" s="97"/>
      <c r="N63" s="24"/>
      <c r="O63" s="97"/>
      <c r="P63" s="5"/>
      <c r="Q63" s="157"/>
      <c r="R63" s="7"/>
      <c r="T63" s="98">
        <f>MAX(W63:Y63)</f>
        <v>0</v>
      </c>
      <c r="U63" s="61"/>
      <c r="W63" s="51">
        <f t="shared" si="2"/>
        <v>0</v>
      </c>
      <c r="X63" s="51">
        <f t="shared" si="3"/>
        <v>0</v>
      </c>
      <c r="Y63" s="51">
        <f t="shared" si="4"/>
        <v>0</v>
      </c>
    </row>
    <row r="64" spans="2:25" x14ac:dyDescent="0.3">
      <c r="B64" s="59"/>
      <c r="C64" s="84" t="s">
        <v>79</v>
      </c>
      <c r="D64" s="85"/>
      <c r="E64" s="85"/>
      <c r="F64" s="85"/>
      <c r="G64" s="85"/>
      <c r="H64" s="86"/>
      <c r="I64" s="87"/>
      <c r="J64" s="88"/>
      <c r="K64" s="85"/>
      <c r="L64" s="86"/>
      <c r="M64" s="87"/>
      <c r="N64" s="166"/>
      <c r="O64" s="87"/>
      <c r="P64" s="167"/>
      <c r="Q64" s="168"/>
      <c r="R64" s="169"/>
      <c r="T64" s="93"/>
      <c r="U64" s="61"/>
      <c r="W64" s="51">
        <f t="shared" si="2"/>
        <v>0</v>
      </c>
      <c r="X64" s="51">
        <f t="shared" si="3"/>
        <v>0</v>
      </c>
      <c r="Y64" s="51">
        <f t="shared" si="4"/>
        <v>0</v>
      </c>
    </row>
    <row r="65" spans="2:25" x14ac:dyDescent="0.3">
      <c r="B65" s="59"/>
      <c r="C65" s="104" t="s">
        <v>80</v>
      </c>
      <c r="D65" s="95">
        <v>1.2000000000000002</v>
      </c>
      <c r="E65" s="95">
        <v>1.2000000000000002</v>
      </c>
      <c r="F65" s="95">
        <v>1.2000000000000002</v>
      </c>
      <c r="G65" s="95">
        <v>1.2000000000000002</v>
      </c>
      <c r="H65" s="96">
        <v>1.6</v>
      </c>
      <c r="I65" s="97"/>
      <c r="J65" s="95">
        <v>1.51</v>
      </c>
      <c r="K65" s="95">
        <v>1.51</v>
      </c>
      <c r="L65" s="95">
        <v>1.6</v>
      </c>
      <c r="M65" s="97"/>
      <c r="N65" s="24"/>
      <c r="O65" s="97"/>
      <c r="P65" s="5"/>
      <c r="Q65" s="157"/>
      <c r="R65" s="7"/>
      <c r="T65" s="98">
        <f>MAX(W65:Y65)</f>
        <v>0</v>
      </c>
      <c r="U65" s="61"/>
      <c r="W65" s="51">
        <f t="shared" si="2"/>
        <v>0</v>
      </c>
      <c r="X65" s="51">
        <f t="shared" si="3"/>
        <v>0</v>
      </c>
      <c r="Y65" s="51">
        <f t="shared" si="4"/>
        <v>0</v>
      </c>
    </row>
    <row r="66" spans="2:25" x14ac:dyDescent="0.3">
      <c r="B66" s="59"/>
      <c r="C66" s="84" t="s">
        <v>81</v>
      </c>
      <c r="D66" s="85" t="s">
        <v>95</v>
      </c>
      <c r="E66" s="85" t="s">
        <v>95</v>
      </c>
      <c r="F66" s="85" t="s">
        <v>95</v>
      </c>
      <c r="G66" s="85" t="s">
        <v>95</v>
      </c>
      <c r="H66" s="86" t="s">
        <v>95</v>
      </c>
      <c r="I66" s="87"/>
      <c r="J66" s="85"/>
      <c r="K66" s="85"/>
      <c r="L66" s="86"/>
      <c r="M66" s="87"/>
      <c r="N66" s="166"/>
      <c r="O66" s="87"/>
      <c r="P66" s="167"/>
      <c r="Q66" s="168"/>
      <c r="R66" s="169"/>
      <c r="T66" s="93"/>
      <c r="U66" s="61"/>
      <c r="W66" s="51">
        <f t="shared" si="2"/>
        <v>0</v>
      </c>
      <c r="X66" s="51">
        <f t="shared" si="3"/>
        <v>0</v>
      </c>
      <c r="Y66" s="51">
        <f t="shared" si="4"/>
        <v>0</v>
      </c>
    </row>
    <row r="67" spans="2:25" x14ac:dyDescent="0.3">
      <c r="B67" s="59"/>
      <c r="C67" s="104" t="s">
        <v>82</v>
      </c>
      <c r="D67" s="95">
        <v>2.4000000000000004</v>
      </c>
      <c r="E67" s="95">
        <v>2.4000000000000004</v>
      </c>
      <c r="F67" s="95">
        <v>2.4000000000000004</v>
      </c>
      <c r="G67" s="95">
        <v>2.4000000000000004</v>
      </c>
      <c r="H67" s="96">
        <v>3.6</v>
      </c>
      <c r="I67" s="97"/>
      <c r="J67" s="95">
        <v>3.6</v>
      </c>
      <c r="K67" s="96">
        <v>3.6</v>
      </c>
      <c r="L67" s="95">
        <v>3.6</v>
      </c>
      <c r="M67" s="97"/>
      <c r="N67" s="24"/>
      <c r="O67" s="97"/>
      <c r="P67" s="5"/>
      <c r="Q67" s="157"/>
      <c r="R67" s="7"/>
      <c r="T67" s="98">
        <f>MAX(W67:Y67)</f>
        <v>0</v>
      </c>
      <c r="U67" s="61"/>
      <c r="W67" s="51">
        <f t="shared" si="2"/>
        <v>0</v>
      </c>
      <c r="X67" s="51">
        <f t="shared" si="3"/>
        <v>0</v>
      </c>
      <c r="Y67" s="51">
        <f t="shared" si="4"/>
        <v>0</v>
      </c>
    </row>
    <row r="68" spans="2:25" x14ac:dyDescent="0.3">
      <c r="B68" s="59"/>
      <c r="C68" s="104" t="s">
        <v>83</v>
      </c>
      <c r="D68" s="95">
        <v>8.4</v>
      </c>
      <c r="E68" s="95">
        <v>8.4</v>
      </c>
      <c r="F68" s="95">
        <v>8.4</v>
      </c>
      <c r="G68" s="95">
        <v>60</v>
      </c>
      <c r="H68" s="96">
        <v>240</v>
      </c>
      <c r="I68" s="97"/>
      <c r="J68" s="95">
        <v>24</v>
      </c>
      <c r="K68" s="96">
        <v>24</v>
      </c>
      <c r="L68" s="95">
        <v>240</v>
      </c>
      <c r="M68" s="97"/>
      <c r="N68" s="24"/>
      <c r="O68" s="97"/>
      <c r="P68" s="5"/>
      <c r="Q68" s="157"/>
      <c r="R68" s="7"/>
      <c r="T68" s="98">
        <f t="shared" ref="T68:T72" si="8">MAX(W68:Y68)</f>
        <v>0</v>
      </c>
      <c r="U68" s="61"/>
      <c r="W68" s="51">
        <f t="shared" si="2"/>
        <v>0</v>
      </c>
      <c r="X68" s="51">
        <f t="shared" si="3"/>
        <v>0</v>
      </c>
      <c r="Y68" s="51">
        <f t="shared" si="4"/>
        <v>0</v>
      </c>
    </row>
    <row r="69" spans="2:25" x14ac:dyDescent="0.3">
      <c r="B69" s="59"/>
      <c r="C69" s="104" t="s">
        <v>84</v>
      </c>
      <c r="D69" s="95">
        <v>30</v>
      </c>
      <c r="E69" s="95">
        <v>30</v>
      </c>
      <c r="F69" s="95">
        <v>30</v>
      </c>
      <c r="G69" s="95">
        <v>232</v>
      </c>
      <c r="H69" s="96">
        <v>240</v>
      </c>
      <c r="I69" s="97"/>
      <c r="J69" s="95">
        <v>111.69</v>
      </c>
      <c r="K69" s="96">
        <v>111.69</v>
      </c>
      <c r="L69" s="95">
        <v>240</v>
      </c>
      <c r="M69" s="97"/>
      <c r="N69" s="24"/>
      <c r="O69" s="97"/>
      <c r="P69" s="5"/>
      <c r="Q69" s="157"/>
      <c r="R69" s="7"/>
      <c r="T69" s="98">
        <f t="shared" si="8"/>
        <v>0</v>
      </c>
      <c r="U69" s="61"/>
      <c r="W69" s="51">
        <f t="shared" si="2"/>
        <v>0</v>
      </c>
      <c r="X69" s="51">
        <f t="shared" si="3"/>
        <v>0</v>
      </c>
      <c r="Y69" s="51">
        <f t="shared" si="4"/>
        <v>0</v>
      </c>
    </row>
    <row r="70" spans="2:25" x14ac:dyDescent="0.3">
      <c r="B70" s="59"/>
      <c r="C70" s="104" t="s">
        <v>85</v>
      </c>
      <c r="D70" s="95">
        <v>30</v>
      </c>
      <c r="E70" s="95">
        <v>30</v>
      </c>
      <c r="F70" s="95">
        <v>30</v>
      </c>
      <c r="G70" s="95">
        <v>300</v>
      </c>
      <c r="H70" s="96">
        <v>368</v>
      </c>
      <c r="I70" s="97"/>
      <c r="J70" s="95">
        <v>368</v>
      </c>
      <c r="K70" s="96">
        <v>368</v>
      </c>
      <c r="L70" s="95">
        <v>368</v>
      </c>
      <c r="M70" s="97"/>
      <c r="N70" s="24"/>
      <c r="O70" s="97"/>
      <c r="P70" s="5"/>
      <c r="Q70" s="157"/>
      <c r="R70" s="7"/>
      <c r="T70" s="98">
        <f t="shared" si="8"/>
        <v>0</v>
      </c>
      <c r="U70" s="61"/>
      <c r="W70" s="51">
        <f t="shared" si="2"/>
        <v>0</v>
      </c>
      <c r="X70" s="51">
        <f t="shared" si="3"/>
        <v>0</v>
      </c>
      <c r="Y70" s="51">
        <f t="shared" si="4"/>
        <v>0</v>
      </c>
    </row>
    <row r="71" spans="2:25" x14ac:dyDescent="0.3">
      <c r="B71" s="59"/>
      <c r="C71" s="104" t="s">
        <v>86</v>
      </c>
      <c r="D71" s="95">
        <v>260</v>
      </c>
      <c r="E71" s="95">
        <v>260</v>
      </c>
      <c r="F71" s="95">
        <v>260</v>
      </c>
      <c r="G71" s="95">
        <v>500</v>
      </c>
      <c r="H71" s="96">
        <v>1080</v>
      </c>
      <c r="I71" s="97"/>
      <c r="J71" s="95">
        <v>1080</v>
      </c>
      <c r="K71" s="96">
        <v>1080</v>
      </c>
      <c r="L71" s="95">
        <v>1080</v>
      </c>
      <c r="M71" s="97"/>
      <c r="N71" s="24"/>
      <c r="O71" s="97"/>
      <c r="P71" s="5"/>
      <c r="Q71" s="157"/>
      <c r="R71" s="7"/>
      <c r="T71" s="98">
        <f t="shared" si="8"/>
        <v>0</v>
      </c>
      <c r="U71" s="61"/>
      <c r="W71" s="51">
        <f t="shared" si="2"/>
        <v>0</v>
      </c>
      <c r="X71" s="51">
        <f t="shared" si="3"/>
        <v>0</v>
      </c>
      <c r="Y71" s="51">
        <f t="shared" si="4"/>
        <v>0</v>
      </c>
    </row>
    <row r="72" spans="2:25" ht="15" thickBot="1" x14ac:dyDescent="0.35">
      <c r="B72" s="59"/>
      <c r="C72" s="105" t="s">
        <v>87</v>
      </c>
      <c r="D72" s="106">
        <v>260</v>
      </c>
      <c r="E72" s="106">
        <v>260</v>
      </c>
      <c r="F72" s="106">
        <v>260</v>
      </c>
      <c r="G72" s="106">
        <v>840</v>
      </c>
      <c r="H72" s="107">
        <v>2120</v>
      </c>
      <c r="I72" s="97"/>
      <c r="J72" s="95">
        <v>2120</v>
      </c>
      <c r="K72" s="96">
        <v>2120</v>
      </c>
      <c r="L72" s="95">
        <v>2120</v>
      </c>
      <c r="M72" s="97"/>
      <c r="N72" s="25"/>
      <c r="O72" s="97"/>
      <c r="P72" s="8"/>
      <c r="Q72" s="162"/>
      <c r="R72" s="10"/>
      <c r="T72" s="98">
        <f t="shared" si="8"/>
        <v>0</v>
      </c>
      <c r="U72" s="61"/>
      <c r="W72" s="51">
        <f t="shared" si="2"/>
        <v>0</v>
      </c>
      <c r="X72" s="51">
        <f t="shared" si="3"/>
        <v>0</v>
      </c>
      <c r="Y72" s="51">
        <f t="shared" si="4"/>
        <v>0</v>
      </c>
    </row>
    <row r="73" spans="2:25" ht="9.75" customHeight="1" thickBot="1" x14ac:dyDescent="0.35">
      <c r="B73" s="108"/>
      <c r="C73" s="109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09"/>
      <c r="Q73" s="109"/>
      <c r="R73" s="109"/>
      <c r="S73" s="109"/>
      <c r="T73" s="111"/>
      <c r="U73" s="112"/>
    </row>
  </sheetData>
  <sheetProtection algorithmName="SHA-512" hashValue="wy9CruyeH1KTEeAjI9ivmdM0qusN5OnolLGGnCW6snvHuC9GlGB7pqQsA1t2j0tn/lzrSXykTaW5T1HA1BIlxw==" saltValue="gEg0D45DDDxc9QeNVw9+gg==" spinCount="100000" sheet="1" objects="1" scenarios="1"/>
  <mergeCells count="19">
    <mergeCell ref="D14:H14"/>
    <mergeCell ref="J14:L14"/>
    <mergeCell ref="D3:G3"/>
    <mergeCell ref="N3:P3"/>
    <mergeCell ref="E4:F4"/>
    <mergeCell ref="N4:P4"/>
    <mergeCell ref="E5:F5"/>
    <mergeCell ref="D6:E6"/>
    <mergeCell ref="F6:G6"/>
    <mergeCell ref="D7:G7"/>
    <mergeCell ref="G9:O9"/>
    <mergeCell ref="G10:O10"/>
    <mergeCell ref="G11:O11"/>
    <mergeCell ref="G12:O12"/>
    <mergeCell ref="R15:R16"/>
    <mergeCell ref="T15:T16"/>
    <mergeCell ref="C15:C16"/>
    <mergeCell ref="P15:P16"/>
    <mergeCell ref="Q15:Q16"/>
  </mergeCells>
  <conditionalFormatting sqref="D18:H26 D28:H33 D35:H50 D52:H61 D63:H63 D65:H65 D67:H72">
    <cfRule type="cellIs" dxfId="78" priority="22" operator="lessThan">
      <formula>$T18</formula>
    </cfRule>
    <cfRule type="cellIs" dxfId="77" priority="23" operator="greaterThanOrEqual">
      <formula>$T18</formula>
    </cfRule>
  </conditionalFormatting>
  <conditionalFormatting sqref="D63:H63 E67:R72">
    <cfRule type="cellIs" dxfId="76" priority="28" operator="lessThan">
      <formula>#REF!</formula>
    </cfRule>
    <cfRule type="cellIs" dxfId="75" priority="29" operator="lessThan">
      <formula>#REF!</formula>
    </cfRule>
  </conditionalFormatting>
  <conditionalFormatting sqref="I63">
    <cfRule type="cellIs" dxfId="74" priority="8" operator="lessThan">
      <formula>#REF!</formula>
    </cfRule>
    <cfRule type="cellIs" dxfId="73" priority="9" operator="lessThan">
      <formula>#REF!</formula>
    </cfRule>
  </conditionalFormatting>
  <conditionalFormatting sqref="I67:I72">
    <cfRule type="cellIs" dxfId="72" priority="6" operator="lessThan">
      <formula>#REF!</formula>
    </cfRule>
    <cfRule type="cellIs" dxfId="71" priority="7" operator="lessThan">
      <formula>#REF!</formula>
    </cfRule>
  </conditionalFormatting>
  <conditionalFormatting sqref="J18:L26 J28:L33 J35:L50 J52:L61 J63:L63 J65:L65 J67:L72">
    <cfRule type="cellIs" dxfId="70" priority="2" operator="lessThan">
      <formula>$T18</formula>
    </cfRule>
  </conditionalFormatting>
  <conditionalFormatting sqref="J18:L26 J28:L33 J35:L50 J52:L61 J63:L63">
    <cfRule type="cellIs" dxfId="69" priority="5" operator="greaterThanOrEqual">
      <formula>$T18</formula>
    </cfRule>
  </conditionalFormatting>
  <conditionalFormatting sqref="J65:L65">
    <cfRule type="cellIs" dxfId="68" priority="3" operator="greaterThanOrEqual">
      <formula>$T65</formula>
    </cfRule>
  </conditionalFormatting>
  <conditionalFormatting sqref="J67:L72">
    <cfRule type="cellIs" dxfId="67" priority="4" operator="greaterThanOrEqual">
      <formula>$T67</formula>
    </cfRule>
  </conditionalFormatting>
  <conditionalFormatting sqref="M67:N72">
    <cfRule type="cellIs" dxfId="66" priority="10" operator="lessThan">
      <formula>#REF!</formula>
    </cfRule>
    <cfRule type="cellIs" dxfId="65" priority="11" operator="lessThan">
      <formula>#REF!</formula>
    </cfRule>
  </conditionalFormatting>
  <conditionalFormatting sqref="N18:N26">
    <cfRule type="cellIs" dxfId="64" priority="20" operator="lessThan">
      <formula>#REF!</formula>
    </cfRule>
    <cfRule type="cellIs" dxfId="63" priority="21" operator="lessThan">
      <formula>#REF!</formula>
    </cfRule>
  </conditionalFormatting>
  <conditionalFormatting sqref="N28:N33">
    <cfRule type="cellIs" dxfId="62" priority="18" operator="lessThan">
      <formula>#REF!</formula>
    </cfRule>
    <cfRule type="cellIs" dxfId="61" priority="19" operator="lessThan">
      <formula>#REF!</formula>
    </cfRule>
  </conditionalFormatting>
  <conditionalFormatting sqref="N35:N61">
    <cfRule type="cellIs" dxfId="60" priority="16" operator="lessThan">
      <formula>#REF!</formula>
    </cfRule>
    <cfRule type="cellIs" dxfId="59" priority="17" operator="lessThan">
      <formula>#REF!</formula>
    </cfRule>
  </conditionalFormatting>
  <conditionalFormatting sqref="N65">
    <cfRule type="cellIs" dxfId="58" priority="12" operator="lessThan">
      <formula>#REF!</formula>
    </cfRule>
    <cfRule type="cellIs" dxfId="57" priority="13" operator="lessThan">
      <formula>#REF!</formula>
    </cfRule>
  </conditionalFormatting>
  <conditionalFormatting sqref="M63:Q63 P21:R65 P20 R20 P17:R19">
    <cfRule type="cellIs" dxfId="56" priority="14" operator="lessThan">
      <formula>#REF!</formula>
    </cfRule>
  </conditionalFormatting>
  <conditionalFormatting sqref="P28:R33 P35:R61 M63:R63 P65:R65 P21:R26 P20 R20 P18:R19">
    <cfRule type="cellIs" dxfId="55" priority="15" operator="lessThan">
      <formula>#REF!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EF76-2BDA-4BF2-A136-600F22CD1E36}">
  <sheetPr codeName="Feuil11">
    <pageSetUpPr fitToPage="1"/>
  </sheetPr>
  <dimension ref="B1:AW73"/>
  <sheetViews>
    <sheetView zoomScale="70" zoomScaleNormal="70" workbookViewId="0">
      <selection activeCell="P23" sqref="P23"/>
    </sheetView>
  </sheetViews>
  <sheetFormatPr baseColWidth="10" defaultColWidth="11.44140625" defaultRowHeight="14.4" x14ac:dyDescent="0.3"/>
  <cols>
    <col min="1" max="1" width="11.44140625" style="51"/>
    <col min="2" max="2" width="1.44140625" style="51" customWidth="1"/>
    <col min="3" max="3" width="35.109375" style="51" customWidth="1"/>
    <col min="4" max="8" width="10.6640625" style="52" customWidth="1"/>
    <col min="9" max="9" width="2.109375" style="52" customWidth="1"/>
    <col min="10" max="12" width="10.6640625" style="52" customWidth="1"/>
    <col min="13" max="13" width="1.88671875" style="52" customWidth="1"/>
    <col min="14" max="14" width="17.5546875" style="52" customWidth="1"/>
    <col min="15" max="15" width="1.88671875" style="52" customWidth="1"/>
    <col min="16" max="30" width="12.109375" style="51" customWidth="1"/>
    <col min="31" max="31" width="3.33203125" style="51" customWidth="1"/>
    <col min="32" max="32" width="11.44140625" style="53" customWidth="1"/>
    <col min="33" max="33" width="1.5546875" style="51" customWidth="1"/>
    <col min="34" max="34" width="11.44140625" style="51" customWidth="1"/>
    <col min="35" max="49" width="0" style="51" hidden="1" customWidth="1"/>
    <col min="50" max="16384" width="11.44140625" style="51"/>
  </cols>
  <sheetData>
    <row r="1" spans="2:33" ht="15" thickBot="1" x14ac:dyDescent="0.35"/>
    <row r="2" spans="2:33" ht="7.5" customHeight="1" x14ac:dyDescent="0.3">
      <c r="B2" s="54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7"/>
      <c r="AG2" s="58"/>
    </row>
    <row r="3" spans="2:33" ht="25.5" customHeight="1" x14ac:dyDescent="0.3">
      <c r="B3" s="59"/>
      <c r="C3" s="60" t="s">
        <v>90</v>
      </c>
      <c r="D3" s="302"/>
      <c r="E3" s="302"/>
      <c r="F3" s="302"/>
      <c r="G3" s="302"/>
      <c r="H3" s="51"/>
      <c r="I3" s="51"/>
      <c r="J3" s="51"/>
      <c r="K3" s="51"/>
      <c r="L3" s="51"/>
      <c r="N3" s="303" t="s">
        <v>204</v>
      </c>
      <c r="O3" s="303"/>
      <c r="P3" s="303"/>
      <c r="Q3" s="27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G3" s="61"/>
    </row>
    <row r="4" spans="2:33" ht="25.5" customHeight="1" x14ac:dyDescent="0.3">
      <c r="B4" s="59"/>
      <c r="C4" s="62" t="s">
        <v>96</v>
      </c>
      <c r="D4" s="11" t="s">
        <v>97</v>
      </c>
      <c r="E4" s="303" t="s">
        <v>99</v>
      </c>
      <c r="F4" s="303"/>
      <c r="G4" s="27"/>
      <c r="H4" s="51"/>
      <c r="I4" s="51"/>
      <c r="J4" s="51"/>
      <c r="K4" s="51"/>
      <c r="L4" s="51"/>
      <c r="N4" s="303" t="s">
        <v>208</v>
      </c>
      <c r="O4" s="303"/>
      <c r="P4" s="303"/>
      <c r="Q4" s="27" t="s">
        <v>205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G4" s="61"/>
    </row>
    <row r="5" spans="2:33" ht="25.5" customHeight="1" x14ac:dyDescent="0.3">
      <c r="B5" s="59"/>
      <c r="D5" s="12" t="s">
        <v>98</v>
      </c>
      <c r="E5" s="303" t="s">
        <v>100</v>
      </c>
      <c r="F5" s="303"/>
      <c r="G5" s="27"/>
      <c r="H5" s="51"/>
      <c r="I5" s="51"/>
      <c r="J5" s="51"/>
      <c r="K5" s="51"/>
      <c r="L5" s="51"/>
      <c r="N5" s="51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G5" s="61"/>
    </row>
    <row r="6" spans="2:33" ht="25.5" customHeight="1" x14ac:dyDescent="0.3">
      <c r="B6" s="59"/>
      <c r="C6" s="60" t="s">
        <v>91</v>
      </c>
      <c r="D6" s="302"/>
      <c r="E6" s="302"/>
      <c r="F6" s="302"/>
      <c r="G6" s="302"/>
      <c r="H6" s="51"/>
      <c r="I6" s="51"/>
      <c r="J6" s="51"/>
      <c r="K6" s="51"/>
      <c r="L6" s="51"/>
      <c r="N6" s="51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G6" s="61"/>
    </row>
    <row r="7" spans="2:33" ht="25.5" customHeight="1" x14ac:dyDescent="0.3">
      <c r="B7" s="59"/>
      <c r="C7" s="60" t="s">
        <v>94</v>
      </c>
      <c r="D7" s="302"/>
      <c r="E7" s="302"/>
      <c r="F7" s="302"/>
      <c r="G7" s="302"/>
      <c r="H7" s="51"/>
      <c r="I7" s="51"/>
      <c r="J7" s="51"/>
      <c r="K7" s="51"/>
      <c r="L7" s="51"/>
      <c r="N7" s="51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G7" s="61"/>
    </row>
    <row r="8" spans="2:33" ht="8.25" customHeight="1" thickBot="1" x14ac:dyDescent="0.35">
      <c r="B8" s="59"/>
      <c r="C8" s="65"/>
      <c r="F8" s="66"/>
      <c r="G8" s="66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G8" s="61"/>
    </row>
    <row r="9" spans="2:33" ht="38.25" customHeight="1" x14ac:dyDescent="0.3">
      <c r="B9" s="59"/>
      <c r="C9" s="65"/>
      <c r="G9" s="304" t="s">
        <v>206</v>
      </c>
      <c r="H9" s="305"/>
      <c r="I9" s="305"/>
      <c r="J9" s="305"/>
      <c r="K9" s="305"/>
      <c r="L9" s="305"/>
      <c r="M9" s="305"/>
      <c r="N9" s="305"/>
      <c r="O9" s="306"/>
      <c r="P9" s="163" t="s">
        <v>207</v>
      </c>
      <c r="Q9" s="164" t="s">
        <v>207</v>
      </c>
      <c r="R9" s="164" t="s">
        <v>207</v>
      </c>
      <c r="S9" s="164" t="s">
        <v>207</v>
      </c>
      <c r="T9" s="164" t="s">
        <v>207</v>
      </c>
      <c r="U9" s="164" t="s">
        <v>207</v>
      </c>
      <c r="V9" s="164" t="s">
        <v>207</v>
      </c>
      <c r="W9" s="164" t="s">
        <v>207</v>
      </c>
      <c r="X9" s="164" t="s">
        <v>207</v>
      </c>
      <c r="Y9" s="164" t="s">
        <v>207</v>
      </c>
      <c r="Z9" s="164" t="s">
        <v>207</v>
      </c>
      <c r="AA9" s="164" t="s">
        <v>207</v>
      </c>
      <c r="AB9" s="164" t="s">
        <v>207</v>
      </c>
      <c r="AC9" s="164" t="s">
        <v>207</v>
      </c>
      <c r="AD9" s="165" t="s">
        <v>207</v>
      </c>
      <c r="AG9" s="61"/>
    </row>
    <row r="10" spans="2:33" ht="36.75" customHeight="1" x14ac:dyDescent="0.3">
      <c r="B10" s="59"/>
      <c r="G10" s="307" t="s">
        <v>142</v>
      </c>
      <c r="H10" s="308"/>
      <c r="I10" s="308"/>
      <c r="J10" s="308"/>
      <c r="K10" s="308"/>
      <c r="L10" s="308"/>
      <c r="M10" s="308"/>
      <c r="N10" s="308"/>
      <c r="O10" s="309"/>
      <c r="P10" s="19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3"/>
      <c r="AC10" s="158"/>
      <c r="AD10" s="20"/>
      <c r="AG10" s="61"/>
    </row>
    <row r="11" spans="2:33" ht="36" customHeight="1" x14ac:dyDescent="0.3">
      <c r="B11" s="59"/>
      <c r="G11" s="307" t="s">
        <v>143</v>
      </c>
      <c r="H11" s="308"/>
      <c r="I11" s="308"/>
      <c r="J11" s="308"/>
      <c r="K11" s="308"/>
      <c r="L11" s="308"/>
      <c r="M11" s="308"/>
      <c r="N11" s="308"/>
      <c r="O11" s="309"/>
      <c r="P11" s="19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3"/>
      <c r="AC11" s="158"/>
      <c r="AD11" s="20"/>
      <c r="AG11" s="61"/>
    </row>
    <row r="12" spans="2:33" ht="29.25" customHeight="1" thickBot="1" x14ac:dyDescent="0.35">
      <c r="B12" s="59"/>
      <c r="G12" s="310" t="s">
        <v>101</v>
      </c>
      <c r="H12" s="311"/>
      <c r="I12" s="311"/>
      <c r="J12" s="311"/>
      <c r="K12" s="311"/>
      <c r="L12" s="311"/>
      <c r="M12" s="311"/>
      <c r="N12" s="311"/>
      <c r="O12" s="312"/>
      <c r="P12" s="2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22"/>
      <c r="AC12" s="159"/>
      <c r="AD12" s="23"/>
      <c r="AG12" s="61"/>
    </row>
    <row r="13" spans="2:33" ht="6" customHeight="1" thickBot="1" x14ac:dyDescent="0.35">
      <c r="B13" s="59"/>
      <c r="G13" s="67"/>
      <c r="H13" s="68"/>
      <c r="I13" s="68"/>
      <c r="J13" s="68"/>
      <c r="K13" s="68"/>
      <c r="L13" s="68"/>
      <c r="M13" s="68"/>
      <c r="N13" s="68"/>
      <c r="O13" s="68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G13" s="61"/>
    </row>
    <row r="14" spans="2:33" ht="62.25" customHeight="1" thickBot="1" x14ac:dyDescent="0.35">
      <c r="B14" s="59"/>
      <c r="D14" s="299" t="s">
        <v>25</v>
      </c>
      <c r="E14" s="300"/>
      <c r="F14" s="300"/>
      <c r="G14" s="300"/>
      <c r="H14" s="301"/>
      <c r="I14" s="68"/>
      <c r="J14" s="299" t="s">
        <v>173</v>
      </c>
      <c r="K14" s="300"/>
      <c r="L14" s="301"/>
      <c r="M14" s="68"/>
      <c r="N14" s="68"/>
      <c r="O14" s="68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G14" s="61"/>
    </row>
    <row r="15" spans="2:33" ht="30" customHeight="1" x14ac:dyDescent="0.3">
      <c r="B15" s="59"/>
      <c r="C15" s="293"/>
      <c r="D15" s="69" t="s">
        <v>26</v>
      </c>
      <c r="E15" s="70" t="s">
        <v>27</v>
      </c>
      <c r="F15" s="71" t="s">
        <v>28</v>
      </c>
      <c r="G15" s="72" t="s">
        <v>29</v>
      </c>
      <c r="H15" s="73" t="s">
        <v>30</v>
      </c>
      <c r="I15" s="74"/>
      <c r="J15" s="75" t="s">
        <v>170</v>
      </c>
      <c r="K15" s="76" t="s">
        <v>171</v>
      </c>
      <c r="L15" s="77" t="s">
        <v>172</v>
      </c>
      <c r="M15" s="74"/>
      <c r="N15" s="78" t="s">
        <v>102</v>
      </c>
      <c r="O15" s="74"/>
      <c r="P15" s="295" t="s">
        <v>89</v>
      </c>
      <c r="Q15" s="297" t="s">
        <v>89</v>
      </c>
      <c r="R15" s="297" t="s">
        <v>89</v>
      </c>
      <c r="S15" s="297" t="s">
        <v>89</v>
      </c>
      <c r="T15" s="297" t="s">
        <v>89</v>
      </c>
      <c r="U15" s="297" t="s">
        <v>89</v>
      </c>
      <c r="V15" s="297" t="s">
        <v>89</v>
      </c>
      <c r="W15" s="297" t="s">
        <v>89</v>
      </c>
      <c r="X15" s="297" t="s">
        <v>89</v>
      </c>
      <c r="Y15" s="297" t="s">
        <v>89</v>
      </c>
      <c r="Z15" s="297" t="s">
        <v>89</v>
      </c>
      <c r="AA15" s="297" t="s">
        <v>89</v>
      </c>
      <c r="AB15" s="297" t="s">
        <v>89</v>
      </c>
      <c r="AC15" s="297" t="s">
        <v>89</v>
      </c>
      <c r="AD15" s="289" t="s">
        <v>89</v>
      </c>
      <c r="AF15" s="291" t="s">
        <v>92</v>
      </c>
      <c r="AG15" s="61"/>
    </row>
    <row r="16" spans="2:33" ht="26.25" customHeight="1" thickBot="1" x14ac:dyDescent="0.35">
      <c r="B16" s="59"/>
      <c r="C16" s="294"/>
      <c r="D16" s="79" t="s">
        <v>31</v>
      </c>
      <c r="E16" s="79" t="s">
        <v>31</v>
      </c>
      <c r="F16" s="79" t="s">
        <v>31</v>
      </c>
      <c r="G16" s="79" t="s">
        <v>31</v>
      </c>
      <c r="H16" s="80" t="s">
        <v>31</v>
      </c>
      <c r="I16" s="81"/>
      <c r="J16" s="82"/>
      <c r="K16" s="79"/>
      <c r="L16" s="80"/>
      <c r="M16" s="81"/>
      <c r="N16" s="83">
        <v>0.8</v>
      </c>
      <c r="O16" s="81"/>
      <c r="P16" s="296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0"/>
      <c r="AF16" s="292"/>
      <c r="AG16" s="61"/>
    </row>
    <row r="17" spans="2:49" x14ac:dyDescent="0.3">
      <c r="B17" s="59"/>
      <c r="C17" s="84" t="s">
        <v>32</v>
      </c>
      <c r="D17" s="85"/>
      <c r="E17" s="85"/>
      <c r="F17" s="85"/>
      <c r="G17" s="85"/>
      <c r="H17" s="86"/>
      <c r="I17" s="87"/>
      <c r="J17" s="88"/>
      <c r="K17" s="85"/>
      <c r="L17" s="86"/>
      <c r="M17" s="87"/>
      <c r="N17" s="89"/>
      <c r="O17" s="87"/>
      <c r="P17" s="90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91"/>
      <c r="AC17" s="198"/>
      <c r="AD17" s="92"/>
      <c r="AF17" s="93"/>
      <c r="AG17" s="61"/>
    </row>
    <row r="18" spans="2:49" x14ac:dyDescent="0.3">
      <c r="B18" s="59"/>
      <c r="C18" s="94" t="s">
        <v>33</v>
      </c>
      <c r="D18" s="95">
        <v>24</v>
      </c>
      <c r="E18" s="95">
        <v>24</v>
      </c>
      <c r="F18" s="95">
        <v>32</v>
      </c>
      <c r="G18" s="95">
        <v>32</v>
      </c>
      <c r="H18" s="96">
        <v>52</v>
      </c>
      <c r="I18" s="97"/>
      <c r="J18" s="95">
        <v>52</v>
      </c>
      <c r="K18" s="95">
        <v>52</v>
      </c>
      <c r="L18" s="95">
        <v>52</v>
      </c>
      <c r="M18" s="97"/>
      <c r="N18" s="24"/>
      <c r="O18" s="97"/>
      <c r="P18" s="171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3"/>
      <c r="AC18" s="174"/>
      <c r="AD18" s="175"/>
      <c r="AF18" s="98">
        <f>MAX(AI18:AW18)</f>
        <v>0</v>
      </c>
      <c r="AG18" s="61"/>
      <c r="AI18" s="51">
        <f>IF(LEFT(P18,1)="&lt;",SUBSTITUTE(P18,"&lt;","")+0,P18+0)</f>
        <v>0</v>
      </c>
      <c r="AJ18" s="51">
        <f t="shared" ref="AJ18:AW33" si="0">IF(LEFT(Q18,1)="&lt;",SUBSTITUTE(Q18,"&lt;","")+0,Q18+0)</f>
        <v>0</v>
      </c>
      <c r="AK18" s="51">
        <f t="shared" si="0"/>
        <v>0</v>
      </c>
      <c r="AL18" s="51">
        <f t="shared" si="0"/>
        <v>0</v>
      </c>
      <c r="AM18" s="51">
        <f t="shared" si="0"/>
        <v>0</v>
      </c>
      <c r="AN18" s="51">
        <f t="shared" si="0"/>
        <v>0</v>
      </c>
      <c r="AO18" s="51">
        <f t="shared" si="0"/>
        <v>0</v>
      </c>
      <c r="AP18" s="51">
        <f t="shared" si="0"/>
        <v>0</v>
      </c>
      <c r="AQ18" s="51">
        <f t="shared" si="0"/>
        <v>0</v>
      </c>
      <c r="AR18" s="51">
        <f t="shared" si="0"/>
        <v>0</v>
      </c>
      <c r="AS18" s="51">
        <f t="shared" si="0"/>
        <v>0</v>
      </c>
      <c r="AT18" s="51">
        <f t="shared" si="0"/>
        <v>0</v>
      </c>
      <c r="AU18" s="51">
        <f t="shared" si="0"/>
        <v>0</v>
      </c>
      <c r="AV18" s="51">
        <f t="shared" si="0"/>
        <v>0</v>
      </c>
      <c r="AW18" s="51">
        <f t="shared" si="0"/>
        <v>0</v>
      </c>
    </row>
    <row r="19" spans="2:49" x14ac:dyDescent="0.3">
      <c r="B19" s="59"/>
      <c r="C19" s="94" t="s">
        <v>34</v>
      </c>
      <c r="D19" s="95">
        <v>1.4400000000000002</v>
      </c>
      <c r="E19" s="95">
        <v>1.4400000000000002</v>
      </c>
      <c r="F19" s="95">
        <v>2.4000000000000004</v>
      </c>
      <c r="G19" s="95">
        <v>8</v>
      </c>
      <c r="H19" s="96">
        <v>16</v>
      </c>
      <c r="I19" s="97"/>
      <c r="J19" s="95">
        <v>16</v>
      </c>
      <c r="K19" s="95">
        <v>16</v>
      </c>
      <c r="L19" s="95">
        <v>16</v>
      </c>
      <c r="M19" s="97"/>
      <c r="N19" s="24"/>
      <c r="O19" s="97"/>
      <c r="P19" s="171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3"/>
      <c r="AC19" s="174"/>
      <c r="AD19" s="175"/>
      <c r="AF19" s="98">
        <f t="shared" ref="AF19:AF26" si="1">MAX(AI19:AW19)</f>
        <v>0</v>
      </c>
      <c r="AG19" s="61"/>
      <c r="AI19" s="51">
        <f t="shared" ref="AI19:AI72" si="2">IF(LEFT(P19,1)="&lt;",SUBSTITUTE(P19,"&lt;","")+0,P19+0)</f>
        <v>0</v>
      </c>
      <c r="AJ19" s="51">
        <f t="shared" si="0"/>
        <v>0</v>
      </c>
      <c r="AK19" s="51">
        <f t="shared" si="0"/>
        <v>0</v>
      </c>
      <c r="AL19" s="51">
        <f t="shared" si="0"/>
        <v>0</v>
      </c>
      <c r="AM19" s="51">
        <f t="shared" si="0"/>
        <v>0</v>
      </c>
      <c r="AN19" s="51">
        <f t="shared" si="0"/>
        <v>0</v>
      </c>
      <c r="AO19" s="51">
        <f t="shared" si="0"/>
        <v>0</v>
      </c>
      <c r="AP19" s="51">
        <f t="shared" si="0"/>
        <v>0</v>
      </c>
      <c r="AQ19" s="51">
        <f t="shared" si="0"/>
        <v>0</v>
      </c>
      <c r="AR19" s="51">
        <f t="shared" si="0"/>
        <v>0</v>
      </c>
      <c r="AS19" s="51">
        <f t="shared" si="0"/>
        <v>0</v>
      </c>
      <c r="AT19" s="51">
        <f t="shared" si="0"/>
        <v>0</v>
      </c>
      <c r="AU19" s="51">
        <f t="shared" si="0"/>
        <v>0</v>
      </c>
      <c r="AV19" s="51">
        <f t="shared" si="0"/>
        <v>0</v>
      </c>
      <c r="AW19" s="51">
        <f t="shared" si="0"/>
        <v>0</v>
      </c>
    </row>
    <row r="20" spans="2:49" x14ac:dyDescent="0.3">
      <c r="B20" s="59"/>
      <c r="C20" s="94" t="s">
        <v>35</v>
      </c>
      <c r="D20" s="95">
        <v>45.6</v>
      </c>
      <c r="E20" s="95">
        <v>45.6</v>
      </c>
      <c r="F20" s="95">
        <v>62.400000000000006</v>
      </c>
      <c r="G20" s="95">
        <v>112</v>
      </c>
      <c r="H20" s="96">
        <v>230.4</v>
      </c>
      <c r="I20" s="97"/>
      <c r="J20" s="95">
        <v>230.4</v>
      </c>
      <c r="K20" s="95">
        <v>230.4</v>
      </c>
      <c r="L20" s="95">
        <v>230.4</v>
      </c>
      <c r="M20" s="97"/>
      <c r="N20" s="24"/>
      <c r="O20" s="97"/>
      <c r="P20" s="171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3"/>
      <c r="AC20" s="174"/>
      <c r="AD20" s="175"/>
      <c r="AF20" s="98">
        <f t="shared" si="1"/>
        <v>0</v>
      </c>
      <c r="AG20" s="61"/>
      <c r="AI20" s="51">
        <f t="shared" si="2"/>
        <v>0</v>
      </c>
      <c r="AJ20" s="51">
        <f t="shared" si="0"/>
        <v>0</v>
      </c>
      <c r="AK20" s="51">
        <f t="shared" si="0"/>
        <v>0</v>
      </c>
      <c r="AL20" s="51">
        <f t="shared" si="0"/>
        <v>0</v>
      </c>
      <c r="AM20" s="51">
        <f t="shared" si="0"/>
        <v>0</v>
      </c>
      <c r="AN20" s="51">
        <f t="shared" si="0"/>
        <v>0</v>
      </c>
      <c r="AO20" s="51">
        <f t="shared" si="0"/>
        <v>0</v>
      </c>
      <c r="AP20" s="51">
        <f t="shared" si="0"/>
        <v>0</v>
      </c>
      <c r="AQ20" s="51">
        <f t="shared" si="0"/>
        <v>0</v>
      </c>
      <c r="AR20" s="51">
        <f t="shared" si="0"/>
        <v>0</v>
      </c>
      <c r="AS20" s="51">
        <f t="shared" si="0"/>
        <v>0</v>
      </c>
      <c r="AT20" s="51">
        <f t="shared" si="0"/>
        <v>0</v>
      </c>
      <c r="AU20" s="51">
        <f t="shared" si="0"/>
        <v>0</v>
      </c>
      <c r="AV20" s="51">
        <f t="shared" si="0"/>
        <v>0</v>
      </c>
      <c r="AW20" s="51">
        <f t="shared" si="0"/>
        <v>0</v>
      </c>
    </row>
    <row r="21" spans="2:49" x14ac:dyDescent="0.3">
      <c r="B21" s="59"/>
      <c r="C21" s="94" t="s">
        <v>36</v>
      </c>
      <c r="D21" s="95">
        <v>3.2</v>
      </c>
      <c r="E21" s="95">
        <v>3.2</v>
      </c>
      <c r="F21" s="95">
        <v>3.2</v>
      </c>
      <c r="G21" s="95">
        <v>10.4</v>
      </c>
      <c r="H21" s="96">
        <v>10.4</v>
      </c>
      <c r="I21" s="97"/>
      <c r="J21" s="95">
        <v>10.4</v>
      </c>
      <c r="K21" s="95">
        <v>10.4</v>
      </c>
      <c r="L21" s="95">
        <v>10.4</v>
      </c>
      <c r="M21" s="97"/>
      <c r="N21" s="24"/>
      <c r="O21" s="97"/>
      <c r="P21" s="171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3"/>
      <c r="AC21" s="174"/>
      <c r="AD21" s="175"/>
      <c r="AF21" s="98">
        <f t="shared" si="1"/>
        <v>0</v>
      </c>
      <c r="AG21" s="61"/>
      <c r="AI21" s="51">
        <f t="shared" si="2"/>
        <v>0</v>
      </c>
      <c r="AJ21" s="51">
        <f t="shared" si="0"/>
        <v>0</v>
      </c>
      <c r="AK21" s="51">
        <f t="shared" si="0"/>
        <v>0</v>
      </c>
      <c r="AL21" s="51">
        <f t="shared" si="0"/>
        <v>0</v>
      </c>
      <c r="AM21" s="51">
        <f t="shared" si="0"/>
        <v>0</v>
      </c>
      <c r="AN21" s="51">
        <f t="shared" si="0"/>
        <v>0</v>
      </c>
      <c r="AO21" s="51">
        <f t="shared" si="0"/>
        <v>0</v>
      </c>
      <c r="AP21" s="51">
        <f t="shared" si="0"/>
        <v>0</v>
      </c>
      <c r="AQ21" s="51">
        <f t="shared" si="0"/>
        <v>0</v>
      </c>
      <c r="AR21" s="51">
        <f t="shared" si="0"/>
        <v>0</v>
      </c>
      <c r="AS21" s="51">
        <f t="shared" si="0"/>
        <v>0</v>
      </c>
      <c r="AT21" s="51">
        <f t="shared" si="0"/>
        <v>0</v>
      </c>
      <c r="AU21" s="51">
        <f t="shared" si="0"/>
        <v>0</v>
      </c>
      <c r="AV21" s="51">
        <f t="shared" si="0"/>
        <v>0</v>
      </c>
      <c r="AW21" s="51">
        <f t="shared" si="0"/>
        <v>0</v>
      </c>
    </row>
    <row r="22" spans="2:49" x14ac:dyDescent="0.3">
      <c r="B22" s="59"/>
      <c r="C22" s="94" t="s">
        <v>37</v>
      </c>
      <c r="D22" s="95">
        <v>42.400000000000006</v>
      </c>
      <c r="E22" s="95">
        <v>42.400000000000006</v>
      </c>
      <c r="F22" s="95">
        <v>124.80000000000001</v>
      </c>
      <c r="G22" s="95">
        <v>392</v>
      </c>
      <c r="H22" s="96">
        <v>480</v>
      </c>
      <c r="I22" s="97"/>
      <c r="J22" s="95">
        <v>480</v>
      </c>
      <c r="K22" s="95">
        <v>480</v>
      </c>
      <c r="L22" s="95">
        <v>480</v>
      </c>
      <c r="M22" s="97"/>
      <c r="N22" s="24"/>
      <c r="O22" s="97"/>
      <c r="P22" s="171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3"/>
      <c r="AC22" s="174"/>
      <c r="AD22" s="175"/>
      <c r="AF22" s="98">
        <f t="shared" si="1"/>
        <v>0</v>
      </c>
      <c r="AG22" s="61"/>
      <c r="AI22" s="51">
        <f t="shared" si="2"/>
        <v>0</v>
      </c>
      <c r="AJ22" s="51">
        <f t="shared" si="0"/>
        <v>0</v>
      </c>
      <c r="AK22" s="51">
        <f t="shared" si="0"/>
        <v>0</v>
      </c>
      <c r="AL22" s="51">
        <f t="shared" si="0"/>
        <v>0</v>
      </c>
      <c r="AM22" s="51">
        <f t="shared" si="0"/>
        <v>0</v>
      </c>
      <c r="AN22" s="51">
        <f t="shared" si="0"/>
        <v>0</v>
      </c>
      <c r="AO22" s="51">
        <f t="shared" si="0"/>
        <v>0</v>
      </c>
      <c r="AP22" s="51">
        <f t="shared" si="0"/>
        <v>0</v>
      </c>
      <c r="AQ22" s="51">
        <f t="shared" si="0"/>
        <v>0</v>
      </c>
      <c r="AR22" s="51">
        <f t="shared" si="0"/>
        <v>0</v>
      </c>
      <c r="AS22" s="51">
        <f t="shared" si="0"/>
        <v>0</v>
      </c>
      <c r="AT22" s="51">
        <f t="shared" si="0"/>
        <v>0</v>
      </c>
      <c r="AU22" s="51">
        <f t="shared" si="0"/>
        <v>0</v>
      </c>
      <c r="AV22" s="51">
        <f t="shared" si="0"/>
        <v>0</v>
      </c>
      <c r="AW22" s="51">
        <f t="shared" si="0"/>
        <v>0</v>
      </c>
    </row>
    <row r="23" spans="2:49" x14ac:dyDescent="0.3">
      <c r="B23" s="59"/>
      <c r="C23" s="94" t="s">
        <v>38</v>
      </c>
      <c r="D23" s="95">
        <v>0.88000000000000012</v>
      </c>
      <c r="E23" s="95">
        <v>0.88000000000000012</v>
      </c>
      <c r="F23" s="95">
        <v>1.4000000000000001</v>
      </c>
      <c r="G23" s="95">
        <v>4</v>
      </c>
      <c r="H23" s="96">
        <v>4</v>
      </c>
      <c r="I23" s="97"/>
      <c r="J23" s="95">
        <v>1.1000000000000001</v>
      </c>
      <c r="K23" s="95">
        <v>1.1000000000000001</v>
      </c>
      <c r="L23" s="95">
        <v>4</v>
      </c>
      <c r="M23" s="97"/>
      <c r="N23" s="24"/>
      <c r="O23" s="97"/>
      <c r="P23" s="171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  <c r="AC23" s="174"/>
      <c r="AD23" s="175"/>
      <c r="AF23" s="98">
        <f t="shared" si="1"/>
        <v>0</v>
      </c>
      <c r="AG23" s="61"/>
      <c r="AI23" s="51">
        <f t="shared" si="2"/>
        <v>0</v>
      </c>
      <c r="AJ23" s="51">
        <f t="shared" si="0"/>
        <v>0</v>
      </c>
      <c r="AK23" s="51">
        <f t="shared" si="0"/>
        <v>0</v>
      </c>
      <c r="AL23" s="51">
        <f t="shared" si="0"/>
        <v>0</v>
      </c>
      <c r="AM23" s="51">
        <f t="shared" si="0"/>
        <v>0</v>
      </c>
      <c r="AN23" s="51">
        <f t="shared" si="0"/>
        <v>0</v>
      </c>
      <c r="AO23" s="51">
        <f t="shared" si="0"/>
        <v>0</v>
      </c>
      <c r="AP23" s="51">
        <f t="shared" si="0"/>
        <v>0</v>
      </c>
      <c r="AQ23" s="51">
        <f t="shared" si="0"/>
        <v>0</v>
      </c>
      <c r="AR23" s="51">
        <f t="shared" si="0"/>
        <v>0</v>
      </c>
      <c r="AS23" s="51">
        <f t="shared" si="0"/>
        <v>0</v>
      </c>
      <c r="AT23" s="51">
        <f t="shared" si="0"/>
        <v>0</v>
      </c>
      <c r="AU23" s="51">
        <f t="shared" si="0"/>
        <v>0</v>
      </c>
      <c r="AV23" s="51">
        <f t="shared" si="0"/>
        <v>0</v>
      </c>
      <c r="AW23" s="51">
        <f t="shared" si="0"/>
        <v>0</v>
      </c>
    </row>
    <row r="24" spans="2:49" x14ac:dyDescent="0.3">
      <c r="B24" s="59"/>
      <c r="C24" s="94" t="s">
        <v>39</v>
      </c>
      <c r="D24" s="95">
        <v>69.600000000000009</v>
      </c>
      <c r="E24" s="95">
        <v>69.600000000000009</v>
      </c>
      <c r="F24" s="95">
        <v>116.80000000000001</v>
      </c>
      <c r="G24" s="95">
        <v>280</v>
      </c>
      <c r="H24" s="96">
        <v>280</v>
      </c>
      <c r="I24" s="97"/>
      <c r="J24" s="95">
        <v>280</v>
      </c>
      <c r="K24" s="95">
        <v>280</v>
      </c>
      <c r="L24" s="95">
        <v>280</v>
      </c>
      <c r="M24" s="97"/>
      <c r="N24" s="24"/>
      <c r="O24" s="97"/>
      <c r="P24" s="171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3"/>
      <c r="AC24" s="174"/>
      <c r="AD24" s="175"/>
      <c r="AF24" s="98">
        <f t="shared" si="1"/>
        <v>0</v>
      </c>
      <c r="AG24" s="61"/>
      <c r="AI24" s="51">
        <f t="shared" si="2"/>
        <v>0</v>
      </c>
      <c r="AJ24" s="51">
        <f t="shared" si="0"/>
        <v>0</v>
      </c>
      <c r="AK24" s="51">
        <f t="shared" si="0"/>
        <v>0</v>
      </c>
      <c r="AL24" s="51">
        <f t="shared" si="0"/>
        <v>0</v>
      </c>
      <c r="AM24" s="51">
        <f t="shared" si="0"/>
        <v>0</v>
      </c>
      <c r="AN24" s="51">
        <f t="shared" si="0"/>
        <v>0</v>
      </c>
      <c r="AO24" s="51">
        <f t="shared" si="0"/>
        <v>0</v>
      </c>
      <c r="AP24" s="51">
        <f t="shared" si="0"/>
        <v>0</v>
      </c>
      <c r="AQ24" s="51">
        <f t="shared" si="0"/>
        <v>0</v>
      </c>
      <c r="AR24" s="51">
        <f t="shared" si="0"/>
        <v>0</v>
      </c>
      <c r="AS24" s="51">
        <f t="shared" si="0"/>
        <v>0</v>
      </c>
      <c r="AT24" s="51">
        <f t="shared" si="0"/>
        <v>0</v>
      </c>
      <c r="AU24" s="51">
        <f t="shared" si="0"/>
        <v>0</v>
      </c>
      <c r="AV24" s="51">
        <f t="shared" si="0"/>
        <v>0</v>
      </c>
      <c r="AW24" s="51">
        <f t="shared" si="0"/>
        <v>0</v>
      </c>
    </row>
    <row r="25" spans="2:49" x14ac:dyDescent="0.3">
      <c r="B25" s="59"/>
      <c r="C25" s="94" t="s">
        <v>40</v>
      </c>
      <c r="D25" s="95">
        <v>96</v>
      </c>
      <c r="E25" s="95">
        <v>160</v>
      </c>
      <c r="F25" s="95">
        <v>160</v>
      </c>
      <c r="G25" s="95">
        <v>312</v>
      </c>
      <c r="H25" s="96">
        <v>1472</v>
      </c>
      <c r="I25" s="97"/>
      <c r="J25" s="95">
        <v>1472</v>
      </c>
      <c r="K25" s="95">
        <v>1472</v>
      </c>
      <c r="L25" s="95">
        <v>1472</v>
      </c>
      <c r="M25" s="97"/>
      <c r="N25" s="24"/>
      <c r="O25" s="97"/>
      <c r="P25" s="171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3"/>
      <c r="AC25" s="174"/>
      <c r="AD25" s="175"/>
      <c r="AF25" s="98">
        <f t="shared" si="1"/>
        <v>0</v>
      </c>
      <c r="AG25" s="61"/>
      <c r="AI25" s="51">
        <f t="shared" si="2"/>
        <v>0</v>
      </c>
      <c r="AJ25" s="51">
        <f t="shared" si="0"/>
        <v>0</v>
      </c>
      <c r="AK25" s="51">
        <f t="shared" si="0"/>
        <v>0</v>
      </c>
      <c r="AL25" s="51">
        <f t="shared" si="0"/>
        <v>0</v>
      </c>
      <c r="AM25" s="51">
        <f t="shared" si="0"/>
        <v>0</v>
      </c>
      <c r="AN25" s="51">
        <f t="shared" si="0"/>
        <v>0</v>
      </c>
      <c r="AO25" s="51">
        <f t="shared" si="0"/>
        <v>0</v>
      </c>
      <c r="AP25" s="51">
        <f t="shared" si="0"/>
        <v>0</v>
      </c>
      <c r="AQ25" s="51">
        <f t="shared" si="0"/>
        <v>0</v>
      </c>
      <c r="AR25" s="51">
        <f t="shared" si="0"/>
        <v>0</v>
      </c>
      <c r="AS25" s="51">
        <f t="shared" si="0"/>
        <v>0</v>
      </c>
      <c r="AT25" s="51">
        <f t="shared" si="0"/>
        <v>0</v>
      </c>
      <c r="AU25" s="51">
        <f t="shared" si="0"/>
        <v>0</v>
      </c>
      <c r="AV25" s="51">
        <f t="shared" si="0"/>
        <v>0</v>
      </c>
      <c r="AW25" s="51">
        <f t="shared" si="0"/>
        <v>0</v>
      </c>
    </row>
    <row r="26" spans="2:49" x14ac:dyDescent="0.3">
      <c r="B26" s="59"/>
      <c r="C26" s="99" t="s">
        <v>41</v>
      </c>
      <c r="D26" s="95">
        <v>156.80000000000001</v>
      </c>
      <c r="E26" s="95">
        <v>156.80000000000001</v>
      </c>
      <c r="F26" s="95">
        <v>332</v>
      </c>
      <c r="G26" s="95">
        <v>2400</v>
      </c>
      <c r="H26" s="96">
        <v>2400</v>
      </c>
      <c r="I26" s="97"/>
      <c r="J26" s="95">
        <v>2400</v>
      </c>
      <c r="K26" s="95">
        <v>2400</v>
      </c>
      <c r="L26" s="95">
        <v>2400</v>
      </c>
      <c r="M26" s="97"/>
      <c r="N26" s="24"/>
      <c r="O26" s="97"/>
      <c r="P26" s="171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3"/>
      <c r="AC26" s="174"/>
      <c r="AD26" s="175"/>
      <c r="AF26" s="98">
        <f t="shared" si="1"/>
        <v>0</v>
      </c>
      <c r="AG26" s="61"/>
      <c r="AI26" s="51">
        <f t="shared" si="2"/>
        <v>0</v>
      </c>
      <c r="AJ26" s="51">
        <f t="shared" si="0"/>
        <v>0</v>
      </c>
      <c r="AK26" s="51">
        <f t="shared" si="0"/>
        <v>0</v>
      </c>
      <c r="AL26" s="51">
        <f t="shared" si="0"/>
        <v>0</v>
      </c>
      <c r="AM26" s="51">
        <f t="shared" si="0"/>
        <v>0</v>
      </c>
      <c r="AN26" s="51">
        <f t="shared" si="0"/>
        <v>0</v>
      </c>
      <c r="AO26" s="51">
        <f t="shared" si="0"/>
        <v>0</v>
      </c>
      <c r="AP26" s="51">
        <f t="shared" si="0"/>
        <v>0</v>
      </c>
      <c r="AQ26" s="51">
        <f t="shared" si="0"/>
        <v>0</v>
      </c>
      <c r="AR26" s="51">
        <f t="shared" si="0"/>
        <v>0</v>
      </c>
      <c r="AS26" s="51">
        <f t="shared" si="0"/>
        <v>0</v>
      </c>
      <c r="AT26" s="51">
        <f t="shared" si="0"/>
        <v>0</v>
      </c>
      <c r="AU26" s="51">
        <f t="shared" si="0"/>
        <v>0</v>
      </c>
      <c r="AV26" s="51">
        <f t="shared" si="0"/>
        <v>0</v>
      </c>
      <c r="AW26" s="51">
        <f t="shared" si="0"/>
        <v>0</v>
      </c>
    </row>
    <row r="27" spans="2:49" x14ac:dyDescent="0.3">
      <c r="B27" s="59"/>
      <c r="C27" s="84" t="s">
        <v>42</v>
      </c>
      <c r="D27" s="85"/>
      <c r="E27" s="85"/>
      <c r="F27" s="85"/>
      <c r="G27" s="85"/>
      <c r="H27" s="86"/>
      <c r="I27" s="87"/>
      <c r="J27" s="86"/>
      <c r="K27" s="86"/>
      <c r="L27" s="86"/>
      <c r="M27" s="87"/>
      <c r="N27" s="89"/>
      <c r="O27" s="87"/>
      <c r="P27" s="176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8"/>
      <c r="AC27" s="179"/>
      <c r="AD27" s="180"/>
      <c r="AF27" s="93"/>
      <c r="AG27" s="61"/>
      <c r="AI27" s="51">
        <f t="shared" si="2"/>
        <v>0</v>
      </c>
      <c r="AJ27" s="51">
        <f t="shared" si="0"/>
        <v>0</v>
      </c>
      <c r="AK27" s="51">
        <f t="shared" si="0"/>
        <v>0</v>
      </c>
      <c r="AL27" s="51">
        <f t="shared" si="0"/>
        <v>0</v>
      </c>
      <c r="AM27" s="51">
        <f t="shared" si="0"/>
        <v>0</v>
      </c>
      <c r="AN27" s="51">
        <f t="shared" si="0"/>
        <v>0</v>
      </c>
      <c r="AO27" s="51">
        <f t="shared" si="0"/>
        <v>0</v>
      </c>
      <c r="AP27" s="51">
        <f t="shared" si="0"/>
        <v>0</v>
      </c>
      <c r="AQ27" s="51">
        <f t="shared" si="0"/>
        <v>0</v>
      </c>
      <c r="AR27" s="51">
        <f t="shared" si="0"/>
        <v>0</v>
      </c>
      <c r="AS27" s="51">
        <f t="shared" si="0"/>
        <v>0</v>
      </c>
      <c r="AT27" s="51">
        <f t="shared" si="0"/>
        <v>0</v>
      </c>
      <c r="AU27" s="51">
        <f t="shared" si="0"/>
        <v>0</v>
      </c>
      <c r="AV27" s="51">
        <f t="shared" si="0"/>
        <v>0</v>
      </c>
      <c r="AW27" s="51">
        <f t="shared" si="0"/>
        <v>0</v>
      </c>
    </row>
    <row r="28" spans="2:49" x14ac:dyDescent="0.3">
      <c r="B28" s="59"/>
      <c r="C28" s="94" t="s">
        <v>43</v>
      </c>
      <c r="D28" s="95">
        <v>8.0000000000000016E-2</v>
      </c>
      <c r="E28" s="95">
        <v>8.0000000000000016E-2</v>
      </c>
      <c r="F28" s="95">
        <v>8.0000000000000016E-2</v>
      </c>
      <c r="G28" s="95">
        <v>0.16000000000000003</v>
      </c>
      <c r="H28" s="96">
        <v>0.16000000000000003</v>
      </c>
      <c r="I28" s="97"/>
      <c r="J28" s="95">
        <v>0.1</v>
      </c>
      <c r="K28" s="95">
        <v>0.1</v>
      </c>
      <c r="L28" s="95">
        <v>0.16000000000000003</v>
      </c>
      <c r="M28" s="97"/>
      <c r="N28" s="24"/>
      <c r="O28" s="97"/>
      <c r="P28" s="171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3"/>
      <c r="AC28" s="174"/>
      <c r="AD28" s="175"/>
      <c r="AF28" s="98">
        <f>MAX(AI28:AW28)</f>
        <v>0</v>
      </c>
      <c r="AG28" s="61"/>
      <c r="AI28" s="51">
        <f t="shared" si="2"/>
        <v>0</v>
      </c>
      <c r="AJ28" s="51">
        <f t="shared" si="0"/>
        <v>0</v>
      </c>
      <c r="AK28" s="51">
        <f t="shared" si="0"/>
        <v>0</v>
      </c>
      <c r="AL28" s="51">
        <f t="shared" si="0"/>
        <v>0</v>
      </c>
      <c r="AM28" s="51">
        <f t="shared" si="0"/>
        <v>0</v>
      </c>
      <c r="AN28" s="51">
        <f t="shared" si="0"/>
        <v>0</v>
      </c>
      <c r="AO28" s="51">
        <f t="shared" si="0"/>
        <v>0</v>
      </c>
      <c r="AP28" s="51">
        <f t="shared" si="0"/>
        <v>0</v>
      </c>
      <c r="AQ28" s="51">
        <f t="shared" si="0"/>
        <v>0</v>
      </c>
      <c r="AR28" s="51">
        <f t="shared" si="0"/>
        <v>0</v>
      </c>
      <c r="AS28" s="51">
        <f t="shared" si="0"/>
        <v>0</v>
      </c>
      <c r="AT28" s="51">
        <f t="shared" si="0"/>
        <v>0</v>
      </c>
      <c r="AU28" s="51">
        <f t="shared" si="0"/>
        <v>0</v>
      </c>
      <c r="AV28" s="51">
        <f t="shared" si="0"/>
        <v>0</v>
      </c>
      <c r="AW28" s="51">
        <f t="shared" si="0"/>
        <v>0</v>
      </c>
    </row>
    <row r="29" spans="2:49" x14ac:dyDescent="0.3">
      <c r="B29" s="59"/>
      <c r="C29" s="94" t="s">
        <v>44</v>
      </c>
      <c r="D29" s="95">
        <v>0.24</v>
      </c>
      <c r="E29" s="95">
        <v>0.24</v>
      </c>
      <c r="F29" s="95">
        <v>0.24</v>
      </c>
      <c r="G29" s="95">
        <v>2.4000000000000004</v>
      </c>
      <c r="H29" s="96">
        <v>2.4000000000000004</v>
      </c>
      <c r="I29" s="97"/>
      <c r="J29" s="95">
        <v>0.32</v>
      </c>
      <c r="K29" s="95">
        <v>0.32</v>
      </c>
      <c r="L29" s="95">
        <v>2.4000000000000004</v>
      </c>
      <c r="M29" s="97"/>
      <c r="N29" s="24"/>
      <c r="O29" s="97"/>
      <c r="P29" s="171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3"/>
      <c r="AC29" s="174"/>
      <c r="AD29" s="175"/>
      <c r="AF29" s="98">
        <f t="shared" ref="AF29:AF33" si="3">MAX(AI29:AW29)</f>
        <v>0</v>
      </c>
      <c r="AG29" s="61"/>
      <c r="AI29" s="51">
        <f t="shared" si="2"/>
        <v>0</v>
      </c>
      <c r="AJ29" s="51">
        <f t="shared" si="0"/>
        <v>0</v>
      </c>
      <c r="AK29" s="51">
        <f t="shared" si="0"/>
        <v>0</v>
      </c>
      <c r="AL29" s="51">
        <f t="shared" si="0"/>
        <v>0</v>
      </c>
      <c r="AM29" s="51">
        <f t="shared" si="0"/>
        <v>0</v>
      </c>
      <c r="AN29" s="51">
        <f t="shared" si="0"/>
        <v>0</v>
      </c>
      <c r="AO29" s="51">
        <f t="shared" si="0"/>
        <v>0</v>
      </c>
      <c r="AP29" s="51">
        <f t="shared" si="0"/>
        <v>0</v>
      </c>
      <c r="AQ29" s="51">
        <f t="shared" si="0"/>
        <v>0</v>
      </c>
      <c r="AR29" s="51">
        <f t="shared" si="0"/>
        <v>0</v>
      </c>
      <c r="AS29" s="51">
        <f t="shared" si="0"/>
        <v>0</v>
      </c>
      <c r="AT29" s="51">
        <f t="shared" si="0"/>
        <v>0</v>
      </c>
      <c r="AU29" s="51">
        <f t="shared" si="0"/>
        <v>0</v>
      </c>
      <c r="AV29" s="51">
        <f t="shared" si="0"/>
        <v>0</v>
      </c>
      <c r="AW29" s="51">
        <f t="shared" si="0"/>
        <v>0</v>
      </c>
    </row>
    <row r="30" spans="2:49" x14ac:dyDescent="0.3">
      <c r="B30" s="59"/>
      <c r="C30" s="94" t="s">
        <v>45</v>
      </c>
      <c r="D30" s="95">
        <v>3.2</v>
      </c>
      <c r="E30" s="95">
        <v>3.2</v>
      </c>
      <c r="F30" s="95">
        <v>5.6000000000000005</v>
      </c>
      <c r="G30" s="95">
        <v>5.6000000000000005</v>
      </c>
      <c r="H30" s="96">
        <v>17.600000000000001</v>
      </c>
      <c r="I30" s="97"/>
      <c r="J30" s="95">
        <v>9.16</v>
      </c>
      <c r="K30" s="95">
        <v>9.16</v>
      </c>
      <c r="L30" s="95">
        <v>17.600000000000001</v>
      </c>
      <c r="M30" s="97"/>
      <c r="N30" s="24"/>
      <c r="O30" s="97"/>
      <c r="P30" s="171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3"/>
      <c r="AC30" s="174"/>
      <c r="AD30" s="175"/>
      <c r="AF30" s="98">
        <f t="shared" si="3"/>
        <v>0</v>
      </c>
      <c r="AG30" s="61"/>
      <c r="AI30" s="51">
        <f t="shared" si="2"/>
        <v>0</v>
      </c>
      <c r="AJ30" s="51">
        <f t="shared" si="0"/>
        <v>0</v>
      </c>
      <c r="AK30" s="51">
        <f t="shared" si="0"/>
        <v>0</v>
      </c>
      <c r="AL30" s="51">
        <f t="shared" si="0"/>
        <v>0</v>
      </c>
      <c r="AM30" s="51">
        <f t="shared" si="0"/>
        <v>0</v>
      </c>
      <c r="AN30" s="51">
        <f t="shared" si="0"/>
        <v>0</v>
      </c>
      <c r="AO30" s="51">
        <f t="shared" si="0"/>
        <v>0</v>
      </c>
      <c r="AP30" s="51">
        <f t="shared" si="0"/>
        <v>0</v>
      </c>
      <c r="AQ30" s="51">
        <f t="shared" si="0"/>
        <v>0</v>
      </c>
      <c r="AR30" s="51">
        <f t="shared" si="0"/>
        <v>0</v>
      </c>
      <c r="AS30" s="51">
        <f t="shared" si="0"/>
        <v>0</v>
      </c>
      <c r="AT30" s="51">
        <f t="shared" si="0"/>
        <v>0</v>
      </c>
      <c r="AU30" s="51">
        <f t="shared" si="0"/>
        <v>0</v>
      </c>
      <c r="AV30" s="51">
        <f t="shared" si="0"/>
        <v>0</v>
      </c>
      <c r="AW30" s="51">
        <f t="shared" si="0"/>
        <v>0</v>
      </c>
    </row>
    <row r="31" spans="2:49" x14ac:dyDescent="0.3">
      <c r="B31" s="59"/>
      <c r="C31" s="94" t="s">
        <v>46</v>
      </c>
      <c r="D31" s="95">
        <v>0.8</v>
      </c>
      <c r="E31" s="95">
        <v>0.8</v>
      </c>
      <c r="F31" s="95">
        <v>1.6</v>
      </c>
      <c r="G31" s="95">
        <v>6.4</v>
      </c>
      <c r="H31" s="96">
        <v>24</v>
      </c>
      <c r="I31" s="97"/>
      <c r="J31" s="95">
        <v>6.36</v>
      </c>
      <c r="K31" s="95">
        <v>6.36</v>
      </c>
      <c r="L31" s="95">
        <v>24</v>
      </c>
      <c r="M31" s="97"/>
      <c r="N31" s="24"/>
      <c r="O31" s="97"/>
      <c r="P31" s="171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3"/>
      <c r="AC31" s="174"/>
      <c r="AD31" s="175"/>
      <c r="AF31" s="98">
        <f t="shared" si="3"/>
        <v>0</v>
      </c>
      <c r="AG31" s="61"/>
      <c r="AI31" s="51">
        <f t="shared" si="2"/>
        <v>0</v>
      </c>
      <c r="AJ31" s="51">
        <f t="shared" si="0"/>
        <v>0</v>
      </c>
      <c r="AK31" s="51">
        <f t="shared" si="0"/>
        <v>0</v>
      </c>
      <c r="AL31" s="51">
        <f t="shared" si="0"/>
        <v>0</v>
      </c>
      <c r="AM31" s="51">
        <f t="shared" si="0"/>
        <v>0</v>
      </c>
      <c r="AN31" s="51">
        <f t="shared" si="0"/>
        <v>0</v>
      </c>
      <c r="AO31" s="51">
        <f t="shared" si="0"/>
        <v>0</v>
      </c>
      <c r="AP31" s="51">
        <f t="shared" si="0"/>
        <v>0</v>
      </c>
      <c r="AQ31" s="51">
        <f t="shared" si="0"/>
        <v>0</v>
      </c>
      <c r="AR31" s="51">
        <f t="shared" si="0"/>
        <v>0</v>
      </c>
      <c r="AS31" s="51">
        <f t="shared" si="0"/>
        <v>0</v>
      </c>
      <c r="AT31" s="51">
        <f t="shared" si="0"/>
        <v>0</v>
      </c>
      <c r="AU31" s="51">
        <f t="shared" si="0"/>
        <v>0</v>
      </c>
      <c r="AV31" s="51">
        <f t="shared" si="0"/>
        <v>0</v>
      </c>
      <c r="AW31" s="51">
        <f t="shared" si="0"/>
        <v>0</v>
      </c>
    </row>
    <row r="32" spans="2:49" x14ac:dyDescent="0.3">
      <c r="B32" s="59"/>
      <c r="C32" s="94" t="s">
        <v>47</v>
      </c>
      <c r="D32" s="95">
        <v>0.32000000000000006</v>
      </c>
      <c r="E32" s="95">
        <v>0.32000000000000006</v>
      </c>
      <c r="F32" s="95">
        <v>0.32000000000000006</v>
      </c>
      <c r="G32" s="95">
        <v>0.32000000000000006</v>
      </c>
      <c r="H32" s="96">
        <v>1.6</v>
      </c>
      <c r="I32" s="97"/>
      <c r="J32" s="95">
        <v>1.6</v>
      </c>
      <c r="K32" s="95">
        <v>1.6</v>
      </c>
      <c r="L32" s="95">
        <v>1.6</v>
      </c>
      <c r="M32" s="97"/>
      <c r="N32" s="24"/>
      <c r="O32" s="97"/>
      <c r="P32" s="171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3"/>
      <c r="AC32" s="174"/>
      <c r="AD32" s="175"/>
      <c r="AF32" s="98">
        <f t="shared" si="3"/>
        <v>0</v>
      </c>
      <c r="AG32" s="61"/>
      <c r="AI32" s="51">
        <f t="shared" si="2"/>
        <v>0</v>
      </c>
      <c r="AJ32" s="51">
        <f t="shared" si="0"/>
        <v>0</v>
      </c>
      <c r="AK32" s="51">
        <f t="shared" si="0"/>
        <v>0</v>
      </c>
      <c r="AL32" s="51">
        <f t="shared" si="0"/>
        <v>0</v>
      </c>
      <c r="AM32" s="51">
        <f t="shared" si="0"/>
        <v>0</v>
      </c>
      <c r="AN32" s="51">
        <f t="shared" si="0"/>
        <v>0</v>
      </c>
      <c r="AO32" s="51">
        <f t="shared" si="0"/>
        <v>0</v>
      </c>
      <c r="AP32" s="51">
        <f t="shared" si="0"/>
        <v>0</v>
      </c>
      <c r="AQ32" s="51">
        <f t="shared" si="0"/>
        <v>0</v>
      </c>
      <c r="AR32" s="51">
        <f t="shared" si="0"/>
        <v>0</v>
      </c>
      <c r="AS32" s="51">
        <f t="shared" si="0"/>
        <v>0</v>
      </c>
      <c r="AT32" s="51">
        <f t="shared" si="0"/>
        <v>0</v>
      </c>
      <c r="AU32" s="51">
        <f t="shared" si="0"/>
        <v>0</v>
      </c>
      <c r="AV32" s="51">
        <f t="shared" si="0"/>
        <v>0</v>
      </c>
      <c r="AW32" s="51">
        <f t="shared" si="0"/>
        <v>0</v>
      </c>
    </row>
    <row r="33" spans="2:49" x14ac:dyDescent="0.3">
      <c r="B33" s="59"/>
      <c r="C33" s="94" t="s">
        <v>48</v>
      </c>
      <c r="D33" s="95">
        <v>0.24</v>
      </c>
      <c r="E33" s="95">
        <v>0.24</v>
      </c>
      <c r="F33" s="95">
        <v>0.55999999999999994</v>
      </c>
      <c r="G33" s="95">
        <v>0.55999999999999994</v>
      </c>
      <c r="H33" s="96">
        <v>1.1199999999999999</v>
      </c>
      <c r="I33" s="97"/>
      <c r="J33" s="95">
        <v>1.1199999999999999</v>
      </c>
      <c r="K33" s="95">
        <v>1.1199999999999999</v>
      </c>
      <c r="L33" s="95">
        <v>1.1199999999999999</v>
      </c>
      <c r="M33" s="97"/>
      <c r="N33" s="24"/>
      <c r="O33" s="97"/>
      <c r="P33" s="171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3"/>
      <c r="AC33" s="174"/>
      <c r="AD33" s="175"/>
      <c r="AF33" s="98">
        <f t="shared" si="3"/>
        <v>0</v>
      </c>
      <c r="AG33" s="61"/>
      <c r="AI33" s="51">
        <f t="shared" si="2"/>
        <v>0</v>
      </c>
      <c r="AJ33" s="51">
        <f t="shared" si="0"/>
        <v>0</v>
      </c>
      <c r="AK33" s="51">
        <f t="shared" si="0"/>
        <v>0</v>
      </c>
      <c r="AL33" s="51">
        <f t="shared" si="0"/>
        <v>0</v>
      </c>
      <c r="AM33" s="51">
        <f t="shared" si="0"/>
        <v>0</v>
      </c>
      <c r="AN33" s="51">
        <f t="shared" si="0"/>
        <v>0</v>
      </c>
      <c r="AO33" s="51">
        <f t="shared" si="0"/>
        <v>0</v>
      </c>
      <c r="AP33" s="51">
        <f t="shared" si="0"/>
        <v>0</v>
      </c>
      <c r="AQ33" s="51">
        <f t="shared" si="0"/>
        <v>0</v>
      </c>
      <c r="AR33" s="51">
        <f t="shared" si="0"/>
        <v>0</v>
      </c>
      <c r="AS33" s="51">
        <f t="shared" si="0"/>
        <v>0</v>
      </c>
      <c r="AT33" s="51">
        <f t="shared" si="0"/>
        <v>0</v>
      </c>
      <c r="AU33" s="51">
        <f t="shared" si="0"/>
        <v>0</v>
      </c>
      <c r="AV33" s="51">
        <f t="shared" si="0"/>
        <v>0</v>
      </c>
      <c r="AW33" s="51">
        <f t="shared" si="0"/>
        <v>0</v>
      </c>
    </row>
    <row r="34" spans="2:49" x14ac:dyDescent="0.3">
      <c r="B34" s="59"/>
      <c r="C34" s="84" t="s">
        <v>49</v>
      </c>
      <c r="D34" s="85"/>
      <c r="E34" s="85"/>
      <c r="F34" s="85"/>
      <c r="G34" s="85"/>
      <c r="H34" s="86"/>
      <c r="I34" s="87"/>
      <c r="J34" s="86"/>
      <c r="K34" s="86"/>
      <c r="L34" s="86"/>
      <c r="M34" s="87"/>
      <c r="N34" s="89"/>
      <c r="O34" s="87"/>
      <c r="P34" s="176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8"/>
      <c r="AC34" s="179"/>
      <c r="AD34" s="180"/>
      <c r="AF34" s="93"/>
      <c r="AG34" s="61"/>
      <c r="AI34" s="51">
        <f t="shared" si="2"/>
        <v>0</v>
      </c>
      <c r="AJ34" s="51">
        <f t="shared" ref="AJ34:AJ72" si="4">IF(LEFT(Q34,1)="&lt;",SUBSTITUTE(Q34,"&lt;","")+0,Q34+0)</f>
        <v>0</v>
      </c>
      <c r="AK34" s="51">
        <f t="shared" ref="AK34:AK72" si="5">IF(LEFT(R34,1)="&lt;",SUBSTITUTE(R34,"&lt;","")+0,R34+0)</f>
        <v>0</v>
      </c>
      <c r="AL34" s="51">
        <f t="shared" ref="AL34:AL72" si="6">IF(LEFT(S34,1)="&lt;",SUBSTITUTE(S34,"&lt;","")+0,S34+0)</f>
        <v>0</v>
      </c>
      <c r="AM34" s="51">
        <f t="shared" ref="AM34:AM72" si="7">IF(LEFT(T34,1)="&lt;",SUBSTITUTE(T34,"&lt;","")+0,T34+0)</f>
        <v>0</v>
      </c>
      <c r="AN34" s="51">
        <f t="shared" ref="AN34:AN72" si="8">IF(LEFT(U34,1)="&lt;",SUBSTITUTE(U34,"&lt;","")+0,U34+0)</f>
        <v>0</v>
      </c>
      <c r="AO34" s="51">
        <f t="shared" ref="AO34:AO72" si="9">IF(LEFT(V34,1)="&lt;",SUBSTITUTE(V34,"&lt;","")+0,V34+0)</f>
        <v>0</v>
      </c>
      <c r="AP34" s="51">
        <f t="shared" ref="AP34:AP72" si="10">IF(LEFT(W34,1)="&lt;",SUBSTITUTE(W34,"&lt;","")+0,W34+0)</f>
        <v>0</v>
      </c>
      <c r="AQ34" s="51">
        <f t="shared" ref="AQ34:AQ72" si="11">IF(LEFT(X34,1)="&lt;",SUBSTITUTE(X34,"&lt;","")+0,X34+0)</f>
        <v>0</v>
      </c>
      <c r="AR34" s="51">
        <f t="shared" ref="AR34:AR72" si="12">IF(LEFT(Y34,1)="&lt;",SUBSTITUTE(Y34,"&lt;","")+0,Y34+0)</f>
        <v>0</v>
      </c>
      <c r="AS34" s="51">
        <f t="shared" ref="AS34:AS72" si="13">IF(LEFT(Z34,1)="&lt;",SUBSTITUTE(Z34,"&lt;","")+0,Z34+0)</f>
        <v>0</v>
      </c>
      <c r="AT34" s="51">
        <f t="shared" ref="AT34:AT72" si="14">IF(LEFT(AA34,1)="&lt;",SUBSTITUTE(AA34,"&lt;","")+0,AA34+0)</f>
        <v>0</v>
      </c>
      <c r="AU34" s="51">
        <f t="shared" ref="AU34:AU72" si="15">IF(LEFT(AB34,1)="&lt;",SUBSTITUTE(AB34,"&lt;","")+0,AB34+0)</f>
        <v>0</v>
      </c>
      <c r="AV34" s="51">
        <f t="shared" ref="AV34:AV72" si="16">IF(LEFT(AC34,1)="&lt;",SUBSTITUTE(AC34,"&lt;","")+0,AC34+0)</f>
        <v>0</v>
      </c>
      <c r="AW34" s="51">
        <f t="shared" ref="AW34:AW72" si="17">IF(LEFT(AD34,1)="&lt;",SUBSTITUTE(AD34,"&lt;","")+0,AD34+0)</f>
        <v>0</v>
      </c>
    </row>
    <row r="35" spans="2:49" x14ac:dyDescent="0.3">
      <c r="B35" s="59"/>
      <c r="C35" s="100" t="s">
        <v>50</v>
      </c>
      <c r="D35" s="95">
        <v>2</v>
      </c>
      <c r="E35" s="95">
        <v>2</v>
      </c>
      <c r="F35" s="95">
        <v>2</v>
      </c>
      <c r="G35" s="95">
        <v>2</v>
      </c>
      <c r="H35" s="96">
        <v>5.04</v>
      </c>
      <c r="I35" s="97"/>
      <c r="J35" s="95">
        <v>3.72</v>
      </c>
      <c r="K35" s="95">
        <v>3.72</v>
      </c>
      <c r="L35" s="95">
        <v>5.04</v>
      </c>
      <c r="M35" s="97"/>
      <c r="N35" s="24"/>
      <c r="O35" s="97"/>
      <c r="P35" s="171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3"/>
      <c r="AC35" s="174"/>
      <c r="AD35" s="175"/>
      <c r="AF35" s="98">
        <f>MAX(AI35:AW35)</f>
        <v>0</v>
      </c>
      <c r="AG35" s="61"/>
      <c r="AI35" s="51">
        <f t="shared" si="2"/>
        <v>0</v>
      </c>
      <c r="AJ35" s="51">
        <f t="shared" si="4"/>
        <v>0</v>
      </c>
      <c r="AK35" s="51">
        <f t="shared" si="5"/>
        <v>0</v>
      </c>
      <c r="AL35" s="51">
        <f t="shared" si="6"/>
        <v>0</v>
      </c>
      <c r="AM35" s="51">
        <f t="shared" si="7"/>
        <v>0</v>
      </c>
      <c r="AN35" s="51">
        <f t="shared" si="8"/>
        <v>0</v>
      </c>
      <c r="AO35" s="51">
        <f t="shared" si="9"/>
        <v>0</v>
      </c>
      <c r="AP35" s="51">
        <f t="shared" si="10"/>
        <v>0</v>
      </c>
      <c r="AQ35" s="51">
        <f t="shared" si="11"/>
        <v>0</v>
      </c>
      <c r="AR35" s="51">
        <f t="shared" si="12"/>
        <v>0</v>
      </c>
      <c r="AS35" s="51">
        <f t="shared" si="13"/>
        <v>0</v>
      </c>
      <c r="AT35" s="51">
        <f t="shared" si="14"/>
        <v>0</v>
      </c>
      <c r="AU35" s="51">
        <f t="shared" si="15"/>
        <v>0</v>
      </c>
      <c r="AV35" s="51">
        <f t="shared" si="16"/>
        <v>0</v>
      </c>
      <c r="AW35" s="51">
        <f t="shared" si="17"/>
        <v>0</v>
      </c>
    </row>
    <row r="36" spans="2:49" x14ac:dyDescent="0.3">
      <c r="B36" s="59"/>
      <c r="C36" s="101" t="s">
        <v>51</v>
      </c>
      <c r="D36" s="95">
        <v>3.84</v>
      </c>
      <c r="E36" s="95">
        <v>3.84</v>
      </c>
      <c r="F36" s="95">
        <v>5.04</v>
      </c>
      <c r="G36" s="95">
        <v>6.4</v>
      </c>
      <c r="H36" s="96">
        <v>34.4</v>
      </c>
      <c r="I36" s="97"/>
      <c r="J36" s="95">
        <v>34.4</v>
      </c>
      <c r="K36" s="95">
        <v>34.4</v>
      </c>
      <c r="L36" s="95">
        <v>34.4</v>
      </c>
      <c r="M36" s="97"/>
      <c r="N36" s="24"/>
      <c r="O36" s="97"/>
      <c r="P36" s="171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3"/>
      <c r="AC36" s="174"/>
      <c r="AD36" s="175"/>
      <c r="AF36" s="98">
        <f t="shared" ref="AF36:AF50" si="18">MAX(AI36:AW36)</f>
        <v>0</v>
      </c>
      <c r="AG36" s="61"/>
      <c r="AI36" s="51">
        <f t="shared" si="2"/>
        <v>0</v>
      </c>
      <c r="AJ36" s="51">
        <f t="shared" si="4"/>
        <v>0</v>
      </c>
      <c r="AK36" s="51">
        <f t="shared" si="5"/>
        <v>0</v>
      </c>
      <c r="AL36" s="51">
        <f t="shared" si="6"/>
        <v>0</v>
      </c>
      <c r="AM36" s="51">
        <f t="shared" si="7"/>
        <v>0</v>
      </c>
      <c r="AN36" s="51">
        <f t="shared" si="8"/>
        <v>0</v>
      </c>
      <c r="AO36" s="51">
        <f t="shared" si="9"/>
        <v>0</v>
      </c>
      <c r="AP36" s="51">
        <f t="shared" si="10"/>
        <v>0</v>
      </c>
      <c r="AQ36" s="51">
        <f t="shared" si="11"/>
        <v>0</v>
      </c>
      <c r="AR36" s="51">
        <f t="shared" si="12"/>
        <v>0</v>
      </c>
      <c r="AS36" s="51">
        <f t="shared" si="13"/>
        <v>0</v>
      </c>
      <c r="AT36" s="51">
        <f t="shared" si="14"/>
        <v>0</v>
      </c>
      <c r="AU36" s="51">
        <f t="shared" si="15"/>
        <v>0</v>
      </c>
      <c r="AV36" s="51">
        <f t="shared" si="16"/>
        <v>0</v>
      </c>
      <c r="AW36" s="51">
        <f t="shared" si="17"/>
        <v>0</v>
      </c>
    </row>
    <row r="37" spans="2:49" x14ac:dyDescent="0.3">
      <c r="B37" s="59"/>
      <c r="C37" s="101" t="s">
        <v>52</v>
      </c>
      <c r="D37" s="95">
        <v>1.6</v>
      </c>
      <c r="E37" s="95">
        <v>1.6</v>
      </c>
      <c r="F37" s="95">
        <v>3.2</v>
      </c>
      <c r="G37" s="95">
        <v>3.2</v>
      </c>
      <c r="H37" s="96">
        <v>4.8000000000000007</v>
      </c>
      <c r="I37" s="97"/>
      <c r="J37" s="95">
        <v>4.8000000000000007</v>
      </c>
      <c r="K37" s="95">
        <v>4.8000000000000007</v>
      </c>
      <c r="L37" s="95">
        <v>4.8000000000000007</v>
      </c>
      <c r="M37" s="97"/>
      <c r="N37" s="24"/>
      <c r="O37" s="97"/>
      <c r="P37" s="171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3"/>
      <c r="AC37" s="174"/>
      <c r="AD37" s="175"/>
      <c r="AF37" s="98">
        <f t="shared" si="18"/>
        <v>0</v>
      </c>
      <c r="AG37" s="61"/>
      <c r="AI37" s="51">
        <f t="shared" si="2"/>
        <v>0</v>
      </c>
      <c r="AJ37" s="51">
        <f t="shared" si="4"/>
        <v>0</v>
      </c>
      <c r="AK37" s="51">
        <f t="shared" si="5"/>
        <v>0</v>
      </c>
      <c r="AL37" s="51">
        <f t="shared" si="6"/>
        <v>0</v>
      </c>
      <c r="AM37" s="51">
        <f t="shared" si="7"/>
        <v>0</v>
      </c>
      <c r="AN37" s="51">
        <f t="shared" si="8"/>
        <v>0</v>
      </c>
      <c r="AO37" s="51">
        <f t="shared" si="9"/>
        <v>0</v>
      </c>
      <c r="AP37" s="51">
        <f t="shared" si="10"/>
        <v>0</v>
      </c>
      <c r="AQ37" s="51">
        <f t="shared" si="11"/>
        <v>0</v>
      </c>
      <c r="AR37" s="51">
        <f t="shared" si="12"/>
        <v>0</v>
      </c>
      <c r="AS37" s="51">
        <f t="shared" si="13"/>
        <v>0</v>
      </c>
      <c r="AT37" s="51">
        <f t="shared" si="14"/>
        <v>0</v>
      </c>
      <c r="AU37" s="51">
        <f t="shared" si="15"/>
        <v>0</v>
      </c>
      <c r="AV37" s="51">
        <f t="shared" si="16"/>
        <v>0</v>
      </c>
      <c r="AW37" s="51">
        <f t="shared" si="17"/>
        <v>0</v>
      </c>
    </row>
    <row r="38" spans="2:49" x14ac:dyDescent="0.3">
      <c r="B38" s="59"/>
      <c r="C38" s="100" t="s">
        <v>53</v>
      </c>
      <c r="D38" s="95">
        <v>4.7200000000000006</v>
      </c>
      <c r="E38" s="95">
        <v>4.7200000000000006</v>
      </c>
      <c r="F38" s="95">
        <v>7.2</v>
      </c>
      <c r="G38" s="95">
        <v>7.2</v>
      </c>
      <c r="H38" s="96">
        <v>12.8</v>
      </c>
      <c r="I38" s="97"/>
      <c r="J38" s="95">
        <v>12.8</v>
      </c>
      <c r="K38" s="95">
        <v>12.8</v>
      </c>
      <c r="L38" s="95">
        <v>12.8</v>
      </c>
      <c r="M38" s="97"/>
      <c r="N38" s="24"/>
      <c r="O38" s="97"/>
      <c r="P38" s="171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3"/>
      <c r="AC38" s="174"/>
      <c r="AD38" s="175"/>
      <c r="AF38" s="98">
        <f t="shared" si="18"/>
        <v>0</v>
      </c>
      <c r="AG38" s="61"/>
      <c r="AI38" s="51">
        <f t="shared" si="2"/>
        <v>0</v>
      </c>
      <c r="AJ38" s="51">
        <f t="shared" si="4"/>
        <v>0</v>
      </c>
      <c r="AK38" s="51">
        <f t="shared" si="5"/>
        <v>0</v>
      </c>
      <c r="AL38" s="51">
        <f t="shared" si="6"/>
        <v>0</v>
      </c>
      <c r="AM38" s="51">
        <f t="shared" si="7"/>
        <v>0</v>
      </c>
      <c r="AN38" s="51">
        <f t="shared" si="8"/>
        <v>0</v>
      </c>
      <c r="AO38" s="51">
        <f t="shared" si="9"/>
        <v>0</v>
      </c>
      <c r="AP38" s="51">
        <f t="shared" si="10"/>
        <v>0</v>
      </c>
      <c r="AQ38" s="51">
        <f t="shared" si="11"/>
        <v>0</v>
      </c>
      <c r="AR38" s="51">
        <f t="shared" si="12"/>
        <v>0</v>
      </c>
      <c r="AS38" s="51">
        <f t="shared" si="13"/>
        <v>0</v>
      </c>
      <c r="AT38" s="51">
        <f t="shared" si="14"/>
        <v>0</v>
      </c>
      <c r="AU38" s="51">
        <f t="shared" si="15"/>
        <v>0</v>
      </c>
      <c r="AV38" s="51">
        <f t="shared" si="16"/>
        <v>0</v>
      </c>
      <c r="AW38" s="51">
        <f t="shared" si="17"/>
        <v>0</v>
      </c>
    </row>
    <row r="39" spans="2:49" x14ac:dyDescent="0.3">
      <c r="B39" s="59"/>
      <c r="C39" s="100" t="s">
        <v>54</v>
      </c>
      <c r="D39" s="95">
        <v>6.08</v>
      </c>
      <c r="E39" s="95">
        <v>6.08</v>
      </c>
      <c r="F39" s="95">
        <v>10.4</v>
      </c>
      <c r="G39" s="95">
        <v>10.4</v>
      </c>
      <c r="H39" s="96">
        <v>20</v>
      </c>
      <c r="I39" s="97"/>
      <c r="J39" s="95">
        <v>20</v>
      </c>
      <c r="K39" s="95">
        <v>20</v>
      </c>
      <c r="L39" s="95">
        <v>20</v>
      </c>
      <c r="M39" s="97"/>
      <c r="N39" s="24"/>
      <c r="O39" s="97"/>
      <c r="P39" s="171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3"/>
      <c r="AC39" s="174"/>
      <c r="AD39" s="175"/>
      <c r="AF39" s="98">
        <f t="shared" si="18"/>
        <v>0</v>
      </c>
      <c r="AG39" s="61"/>
      <c r="AI39" s="51">
        <f t="shared" si="2"/>
        <v>0</v>
      </c>
      <c r="AJ39" s="51">
        <f t="shared" si="4"/>
        <v>0</v>
      </c>
      <c r="AK39" s="51">
        <f t="shared" si="5"/>
        <v>0</v>
      </c>
      <c r="AL39" s="51">
        <f t="shared" si="6"/>
        <v>0</v>
      </c>
      <c r="AM39" s="51">
        <f t="shared" si="7"/>
        <v>0</v>
      </c>
      <c r="AN39" s="51">
        <f t="shared" si="8"/>
        <v>0</v>
      </c>
      <c r="AO39" s="51">
        <f t="shared" si="9"/>
        <v>0</v>
      </c>
      <c r="AP39" s="51">
        <f t="shared" si="10"/>
        <v>0</v>
      </c>
      <c r="AQ39" s="51">
        <f t="shared" si="11"/>
        <v>0</v>
      </c>
      <c r="AR39" s="51">
        <f t="shared" si="12"/>
        <v>0</v>
      </c>
      <c r="AS39" s="51">
        <f t="shared" si="13"/>
        <v>0</v>
      </c>
      <c r="AT39" s="51">
        <f t="shared" si="14"/>
        <v>0</v>
      </c>
      <c r="AU39" s="51">
        <f t="shared" si="15"/>
        <v>0</v>
      </c>
      <c r="AV39" s="51">
        <f t="shared" si="16"/>
        <v>0</v>
      </c>
      <c r="AW39" s="51">
        <f t="shared" si="17"/>
        <v>0</v>
      </c>
    </row>
    <row r="40" spans="2:49" x14ac:dyDescent="0.3">
      <c r="B40" s="59"/>
      <c r="C40" s="101" t="s">
        <v>55</v>
      </c>
      <c r="D40" s="95">
        <v>2.2399999999999998</v>
      </c>
      <c r="E40" s="95">
        <v>2.2399999999999998</v>
      </c>
      <c r="F40" s="95">
        <v>2.2399999999999998</v>
      </c>
      <c r="G40" s="95">
        <v>2.2399999999999998</v>
      </c>
      <c r="H40" s="96">
        <v>5.5200000000000005</v>
      </c>
      <c r="I40" s="97"/>
      <c r="J40" s="95">
        <v>5.5200000000000005</v>
      </c>
      <c r="K40" s="95">
        <v>5.5200000000000005</v>
      </c>
      <c r="L40" s="95">
        <v>5.5200000000000005</v>
      </c>
      <c r="M40" s="97"/>
      <c r="N40" s="24"/>
      <c r="O40" s="97"/>
      <c r="P40" s="171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3"/>
      <c r="AC40" s="174"/>
      <c r="AD40" s="175"/>
      <c r="AF40" s="98">
        <f t="shared" si="18"/>
        <v>0</v>
      </c>
      <c r="AG40" s="61"/>
      <c r="AI40" s="51">
        <f t="shared" si="2"/>
        <v>0</v>
      </c>
      <c r="AJ40" s="51">
        <f t="shared" si="4"/>
        <v>0</v>
      </c>
      <c r="AK40" s="51">
        <f t="shared" si="5"/>
        <v>0</v>
      </c>
      <c r="AL40" s="51">
        <f t="shared" si="6"/>
        <v>0</v>
      </c>
      <c r="AM40" s="51">
        <f t="shared" si="7"/>
        <v>0</v>
      </c>
      <c r="AN40" s="51">
        <f t="shared" si="8"/>
        <v>0</v>
      </c>
      <c r="AO40" s="51">
        <f t="shared" si="9"/>
        <v>0</v>
      </c>
      <c r="AP40" s="51">
        <f t="shared" si="10"/>
        <v>0</v>
      </c>
      <c r="AQ40" s="51">
        <f t="shared" si="11"/>
        <v>0</v>
      </c>
      <c r="AR40" s="51">
        <f t="shared" si="12"/>
        <v>0</v>
      </c>
      <c r="AS40" s="51">
        <f t="shared" si="13"/>
        <v>0</v>
      </c>
      <c r="AT40" s="51">
        <f t="shared" si="14"/>
        <v>0</v>
      </c>
      <c r="AU40" s="51">
        <f t="shared" si="15"/>
        <v>0</v>
      </c>
      <c r="AV40" s="51">
        <f t="shared" si="16"/>
        <v>0</v>
      </c>
      <c r="AW40" s="51">
        <f t="shared" si="17"/>
        <v>0</v>
      </c>
    </row>
    <row r="41" spans="2:49" x14ac:dyDescent="0.3">
      <c r="B41" s="59"/>
      <c r="C41" s="100" t="s">
        <v>56</v>
      </c>
      <c r="D41" s="95">
        <v>4.8000000000000007</v>
      </c>
      <c r="E41" s="95">
        <v>4.8000000000000007</v>
      </c>
      <c r="F41" s="95">
        <v>9.2799999999999994</v>
      </c>
      <c r="G41" s="95">
        <v>18.400000000000002</v>
      </c>
      <c r="H41" s="96">
        <v>37.6</v>
      </c>
      <c r="I41" s="97"/>
      <c r="J41" s="95">
        <v>37.6</v>
      </c>
      <c r="K41" s="95">
        <v>37.6</v>
      </c>
      <c r="L41" s="95">
        <v>37.6</v>
      </c>
      <c r="M41" s="97"/>
      <c r="N41" s="24"/>
      <c r="O41" s="97"/>
      <c r="P41" s="171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3"/>
      <c r="AC41" s="174"/>
      <c r="AD41" s="175"/>
      <c r="AF41" s="98">
        <f t="shared" si="18"/>
        <v>0</v>
      </c>
      <c r="AG41" s="61"/>
      <c r="AI41" s="51">
        <f t="shared" si="2"/>
        <v>0</v>
      </c>
      <c r="AJ41" s="51">
        <f t="shared" si="4"/>
        <v>0</v>
      </c>
      <c r="AK41" s="51">
        <f t="shared" si="5"/>
        <v>0</v>
      </c>
      <c r="AL41" s="51">
        <f t="shared" si="6"/>
        <v>0</v>
      </c>
      <c r="AM41" s="51">
        <f t="shared" si="7"/>
        <v>0</v>
      </c>
      <c r="AN41" s="51">
        <f t="shared" si="8"/>
        <v>0</v>
      </c>
      <c r="AO41" s="51">
        <f t="shared" si="9"/>
        <v>0</v>
      </c>
      <c r="AP41" s="51">
        <f t="shared" si="10"/>
        <v>0</v>
      </c>
      <c r="AQ41" s="51">
        <f t="shared" si="11"/>
        <v>0</v>
      </c>
      <c r="AR41" s="51">
        <f t="shared" si="12"/>
        <v>0</v>
      </c>
      <c r="AS41" s="51">
        <f t="shared" si="13"/>
        <v>0</v>
      </c>
      <c r="AT41" s="51">
        <f t="shared" si="14"/>
        <v>0</v>
      </c>
      <c r="AU41" s="51">
        <f t="shared" si="15"/>
        <v>0</v>
      </c>
      <c r="AV41" s="51">
        <f t="shared" si="16"/>
        <v>0</v>
      </c>
      <c r="AW41" s="51">
        <f t="shared" si="17"/>
        <v>0</v>
      </c>
    </row>
    <row r="42" spans="2:49" x14ac:dyDescent="0.3">
      <c r="B42" s="59"/>
      <c r="C42" s="100" t="s">
        <v>57</v>
      </c>
      <c r="D42" s="95">
        <v>5.36</v>
      </c>
      <c r="E42" s="95">
        <v>5.36</v>
      </c>
      <c r="F42" s="95">
        <v>10.4</v>
      </c>
      <c r="G42" s="95">
        <v>12.32</v>
      </c>
      <c r="H42" s="96">
        <v>22.880000000000003</v>
      </c>
      <c r="I42" s="97"/>
      <c r="J42" s="95">
        <v>22.880000000000003</v>
      </c>
      <c r="K42" s="95">
        <v>22.880000000000003</v>
      </c>
      <c r="L42" s="95">
        <v>22.880000000000003</v>
      </c>
      <c r="M42" s="97"/>
      <c r="N42" s="24"/>
      <c r="O42" s="97"/>
      <c r="P42" s="171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3"/>
      <c r="AC42" s="174"/>
      <c r="AD42" s="175"/>
      <c r="AF42" s="98">
        <f t="shared" si="18"/>
        <v>0</v>
      </c>
      <c r="AG42" s="61"/>
      <c r="AI42" s="51">
        <f t="shared" si="2"/>
        <v>0</v>
      </c>
      <c r="AJ42" s="51">
        <f t="shared" si="4"/>
        <v>0</v>
      </c>
      <c r="AK42" s="51">
        <f t="shared" si="5"/>
        <v>0</v>
      </c>
      <c r="AL42" s="51">
        <f t="shared" si="6"/>
        <v>0</v>
      </c>
      <c r="AM42" s="51">
        <f t="shared" si="7"/>
        <v>0</v>
      </c>
      <c r="AN42" s="51">
        <f t="shared" si="8"/>
        <v>0</v>
      </c>
      <c r="AO42" s="51">
        <f t="shared" si="9"/>
        <v>0</v>
      </c>
      <c r="AP42" s="51">
        <f t="shared" si="10"/>
        <v>0</v>
      </c>
      <c r="AQ42" s="51">
        <f t="shared" si="11"/>
        <v>0</v>
      </c>
      <c r="AR42" s="51">
        <f t="shared" si="12"/>
        <v>0</v>
      </c>
      <c r="AS42" s="51">
        <f t="shared" si="13"/>
        <v>0</v>
      </c>
      <c r="AT42" s="51">
        <f t="shared" si="14"/>
        <v>0</v>
      </c>
      <c r="AU42" s="51">
        <f t="shared" si="15"/>
        <v>0</v>
      </c>
      <c r="AV42" s="51">
        <f t="shared" si="16"/>
        <v>0</v>
      </c>
      <c r="AW42" s="51">
        <f t="shared" si="17"/>
        <v>0</v>
      </c>
    </row>
    <row r="43" spans="2:49" x14ac:dyDescent="0.3">
      <c r="B43" s="59"/>
      <c r="C43" s="100" t="s">
        <v>58</v>
      </c>
      <c r="D43" s="95">
        <v>7.6000000000000005</v>
      </c>
      <c r="E43" s="95">
        <v>7.6000000000000005</v>
      </c>
      <c r="F43" s="95">
        <v>7.6000000000000005</v>
      </c>
      <c r="G43" s="95">
        <v>7.6000000000000005</v>
      </c>
      <c r="H43" s="96">
        <v>13.840000000000002</v>
      </c>
      <c r="I43" s="97"/>
      <c r="J43" s="95">
        <v>13.840000000000002</v>
      </c>
      <c r="K43" s="95">
        <v>13.840000000000002</v>
      </c>
      <c r="L43" s="95">
        <v>13.840000000000002</v>
      </c>
      <c r="M43" s="97"/>
      <c r="N43" s="24"/>
      <c r="O43" s="97"/>
      <c r="P43" s="171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3"/>
      <c r="AC43" s="174"/>
      <c r="AD43" s="175"/>
      <c r="AF43" s="98">
        <f t="shared" si="18"/>
        <v>0</v>
      </c>
      <c r="AG43" s="61"/>
      <c r="AI43" s="51">
        <f t="shared" si="2"/>
        <v>0</v>
      </c>
      <c r="AJ43" s="51">
        <f t="shared" si="4"/>
        <v>0</v>
      </c>
      <c r="AK43" s="51">
        <f t="shared" si="5"/>
        <v>0</v>
      </c>
      <c r="AL43" s="51">
        <f t="shared" si="6"/>
        <v>0</v>
      </c>
      <c r="AM43" s="51">
        <f t="shared" si="7"/>
        <v>0</v>
      </c>
      <c r="AN43" s="51">
        <f t="shared" si="8"/>
        <v>0</v>
      </c>
      <c r="AO43" s="51">
        <f t="shared" si="9"/>
        <v>0</v>
      </c>
      <c r="AP43" s="51">
        <f t="shared" si="10"/>
        <v>0</v>
      </c>
      <c r="AQ43" s="51">
        <f t="shared" si="11"/>
        <v>0</v>
      </c>
      <c r="AR43" s="51">
        <f t="shared" si="12"/>
        <v>0</v>
      </c>
      <c r="AS43" s="51">
        <f t="shared" si="13"/>
        <v>0</v>
      </c>
      <c r="AT43" s="51">
        <f t="shared" si="14"/>
        <v>0</v>
      </c>
      <c r="AU43" s="51">
        <f t="shared" si="15"/>
        <v>0</v>
      </c>
      <c r="AV43" s="51">
        <f t="shared" si="16"/>
        <v>0</v>
      </c>
      <c r="AW43" s="51">
        <f t="shared" si="17"/>
        <v>0</v>
      </c>
    </row>
    <row r="44" spans="2:49" x14ac:dyDescent="0.3">
      <c r="B44" s="59"/>
      <c r="C44" s="100" t="s">
        <v>59</v>
      </c>
      <c r="D44" s="95">
        <v>0.88000000000000012</v>
      </c>
      <c r="E44" s="95">
        <v>0.88000000000000012</v>
      </c>
      <c r="F44" s="95">
        <v>1.8399999999999999</v>
      </c>
      <c r="G44" s="95">
        <v>7.76</v>
      </c>
      <c r="H44" s="96">
        <v>14.080000000000002</v>
      </c>
      <c r="I44" s="97"/>
      <c r="J44" s="95">
        <v>14.080000000000002</v>
      </c>
      <c r="K44" s="95">
        <v>14.080000000000002</v>
      </c>
      <c r="L44" s="95">
        <v>14.080000000000002</v>
      </c>
      <c r="M44" s="97"/>
      <c r="N44" s="24"/>
      <c r="O44" s="97"/>
      <c r="P44" s="171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3"/>
      <c r="AC44" s="174"/>
      <c r="AD44" s="175"/>
      <c r="AF44" s="98">
        <f t="shared" si="18"/>
        <v>0</v>
      </c>
      <c r="AG44" s="61"/>
      <c r="AI44" s="51">
        <f t="shared" si="2"/>
        <v>0</v>
      </c>
      <c r="AJ44" s="51">
        <f t="shared" si="4"/>
        <v>0</v>
      </c>
      <c r="AK44" s="51">
        <f t="shared" si="5"/>
        <v>0</v>
      </c>
      <c r="AL44" s="51">
        <f t="shared" si="6"/>
        <v>0</v>
      </c>
      <c r="AM44" s="51">
        <f t="shared" si="7"/>
        <v>0</v>
      </c>
      <c r="AN44" s="51">
        <f t="shared" si="8"/>
        <v>0</v>
      </c>
      <c r="AO44" s="51">
        <f t="shared" si="9"/>
        <v>0</v>
      </c>
      <c r="AP44" s="51">
        <f t="shared" si="10"/>
        <v>0</v>
      </c>
      <c r="AQ44" s="51">
        <f t="shared" si="11"/>
        <v>0</v>
      </c>
      <c r="AR44" s="51">
        <f t="shared" si="12"/>
        <v>0</v>
      </c>
      <c r="AS44" s="51">
        <f t="shared" si="13"/>
        <v>0</v>
      </c>
      <c r="AT44" s="51">
        <f t="shared" si="14"/>
        <v>0</v>
      </c>
      <c r="AU44" s="51">
        <f t="shared" si="15"/>
        <v>0</v>
      </c>
      <c r="AV44" s="51">
        <f t="shared" si="16"/>
        <v>0</v>
      </c>
      <c r="AW44" s="51">
        <f t="shared" si="17"/>
        <v>0</v>
      </c>
    </row>
    <row r="45" spans="2:49" x14ac:dyDescent="0.3">
      <c r="B45" s="59"/>
      <c r="C45" s="100" t="s">
        <v>60</v>
      </c>
      <c r="D45" s="95">
        <v>1.36</v>
      </c>
      <c r="E45" s="95">
        <v>1.36</v>
      </c>
      <c r="F45" s="95">
        <v>2.64</v>
      </c>
      <c r="G45" s="95">
        <v>8.8000000000000007</v>
      </c>
      <c r="H45" s="96">
        <v>16.8</v>
      </c>
      <c r="I45" s="97"/>
      <c r="J45" s="95">
        <v>16.8</v>
      </c>
      <c r="K45" s="95">
        <v>16.8</v>
      </c>
      <c r="L45" s="95">
        <v>16.8</v>
      </c>
      <c r="M45" s="97"/>
      <c r="N45" s="24"/>
      <c r="O45" s="97"/>
      <c r="P45" s="171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3"/>
      <c r="AC45" s="174"/>
      <c r="AD45" s="175"/>
      <c r="AF45" s="98">
        <f t="shared" si="18"/>
        <v>0</v>
      </c>
      <c r="AG45" s="61"/>
      <c r="AI45" s="51">
        <f t="shared" si="2"/>
        <v>0</v>
      </c>
      <c r="AJ45" s="51">
        <f t="shared" si="4"/>
        <v>0</v>
      </c>
      <c r="AK45" s="51">
        <f t="shared" si="5"/>
        <v>0</v>
      </c>
      <c r="AL45" s="51">
        <f t="shared" si="6"/>
        <v>0</v>
      </c>
      <c r="AM45" s="51">
        <f t="shared" si="7"/>
        <v>0</v>
      </c>
      <c r="AN45" s="51">
        <f t="shared" si="8"/>
        <v>0</v>
      </c>
      <c r="AO45" s="51">
        <f t="shared" si="9"/>
        <v>0</v>
      </c>
      <c r="AP45" s="51">
        <f t="shared" si="10"/>
        <v>0</v>
      </c>
      <c r="AQ45" s="51">
        <f t="shared" si="11"/>
        <v>0</v>
      </c>
      <c r="AR45" s="51">
        <f t="shared" si="12"/>
        <v>0</v>
      </c>
      <c r="AS45" s="51">
        <f t="shared" si="13"/>
        <v>0</v>
      </c>
      <c r="AT45" s="51">
        <f t="shared" si="14"/>
        <v>0</v>
      </c>
      <c r="AU45" s="51">
        <f t="shared" si="15"/>
        <v>0</v>
      </c>
      <c r="AV45" s="51">
        <f t="shared" si="16"/>
        <v>0</v>
      </c>
      <c r="AW45" s="51">
        <f t="shared" si="17"/>
        <v>0</v>
      </c>
    </row>
    <row r="46" spans="2:49" x14ac:dyDescent="0.3">
      <c r="B46" s="59"/>
      <c r="C46" s="100" t="s">
        <v>61</v>
      </c>
      <c r="D46" s="95">
        <v>0.8</v>
      </c>
      <c r="E46" s="95">
        <v>0.8</v>
      </c>
      <c r="F46" s="95">
        <v>1.6</v>
      </c>
      <c r="G46" s="95">
        <v>4.24</v>
      </c>
      <c r="H46" s="96">
        <v>7.4400000000000013</v>
      </c>
      <c r="I46" s="97"/>
      <c r="J46" s="95">
        <v>7.4400000000000013</v>
      </c>
      <c r="K46" s="95">
        <v>7.4400000000000013</v>
      </c>
      <c r="L46" s="95">
        <v>7.4400000000000013</v>
      </c>
      <c r="M46" s="97"/>
      <c r="N46" s="24"/>
      <c r="O46" s="97"/>
      <c r="P46" s="171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3"/>
      <c r="AC46" s="174"/>
      <c r="AD46" s="175"/>
      <c r="AF46" s="98">
        <f t="shared" si="18"/>
        <v>0</v>
      </c>
      <c r="AG46" s="61"/>
      <c r="AI46" s="51">
        <f t="shared" si="2"/>
        <v>0</v>
      </c>
      <c r="AJ46" s="51">
        <f t="shared" si="4"/>
        <v>0</v>
      </c>
      <c r="AK46" s="51">
        <f t="shared" si="5"/>
        <v>0</v>
      </c>
      <c r="AL46" s="51">
        <f t="shared" si="6"/>
        <v>0</v>
      </c>
      <c r="AM46" s="51">
        <f t="shared" si="7"/>
        <v>0</v>
      </c>
      <c r="AN46" s="51">
        <f t="shared" si="8"/>
        <v>0</v>
      </c>
      <c r="AO46" s="51">
        <f t="shared" si="9"/>
        <v>0</v>
      </c>
      <c r="AP46" s="51">
        <f t="shared" si="10"/>
        <v>0</v>
      </c>
      <c r="AQ46" s="51">
        <f t="shared" si="11"/>
        <v>0</v>
      </c>
      <c r="AR46" s="51">
        <f t="shared" si="12"/>
        <v>0</v>
      </c>
      <c r="AS46" s="51">
        <f t="shared" si="13"/>
        <v>0</v>
      </c>
      <c r="AT46" s="51">
        <f t="shared" si="14"/>
        <v>0</v>
      </c>
      <c r="AU46" s="51">
        <f t="shared" si="15"/>
        <v>0</v>
      </c>
      <c r="AV46" s="51">
        <f t="shared" si="16"/>
        <v>0</v>
      </c>
      <c r="AW46" s="51">
        <f t="shared" si="17"/>
        <v>0</v>
      </c>
    </row>
    <row r="47" spans="2:49" x14ac:dyDescent="0.3">
      <c r="B47" s="59"/>
      <c r="C47" s="100" t="s">
        <v>62</v>
      </c>
      <c r="D47" s="95">
        <v>0.7</v>
      </c>
      <c r="E47" s="95">
        <v>0.7</v>
      </c>
      <c r="F47" s="95">
        <v>2.8800000000000003</v>
      </c>
      <c r="G47" s="95">
        <v>7.6000000000000005</v>
      </c>
      <c r="H47" s="96">
        <v>11.520000000000001</v>
      </c>
      <c r="I47" s="97"/>
      <c r="J47" s="95">
        <v>11.520000000000001</v>
      </c>
      <c r="K47" s="95">
        <v>11.520000000000001</v>
      </c>
      <c r="L47" s="95">
        <v>11.520000000000001</v>
      </c>
      <c r="M47" s="97"/>
      <c r="N47" s="24"/>
      <c r="O47" s="97"/>
      <c r="P47" s="171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3"/>
      <c r="AC47" s="174"/>
      <c r="AD47" s="175"/>
      <c r="AF47" s="98">
        <f t="shared" si="18"/>
        <v>0</v>
      </c>
      <c r="AG47" s="61"/>
      <c r="AI47" s="51">
        <f t="shared" si="2"/>
        <v>0</v>
      </c>
      <c r="AJ47" s="51">
        <f t="shared" si="4"/>
        <v>0</v>
      </c>
      <c r="AK47" s="51">
        <f t="shared" si="5"/>
        <v>0</v>
      </c>
      <c r="AL47" s="51">
        <f t="shared" si="6"/>
        <v>0</v>
      </c>
      <c r="AM47" s="51">
        <f t="shared" si="7"/>
        <v>0</v>
      </c>
      <c r="AN47" s="51">
        <f t="shared" si="8"/>
        <v>0</v>
      </c>
      <c r="AO47" s="51">
        <f t="shared" si="9"/>
        <v>0</v>
      </c>
      <c r="AP47" s="51">
        <f t="shared" si="10"/>
        <v>0</v>
      </c>
      <c r="AQ47" s="51">
        <f t="shared" si="11"/>
        <v>0</v>
      </c>
      <c r="AR47" s="51">
        <f t="shared" si="12"/>
        <v>0</v>
      </c>
      <c r="AS47" s="51">
        <f t="shared" si="13"/>
        <v>0</v>
      </c>
      <c r="AT47" s="51">
        <f t="shared" si="14"/>
        <v>0</v>
      </c>
      <c r="AU47" s="51">
        <f t="shared" si="15"/>
        <v>0</v>
      </c>
      <c r="AV47" s="51">
        <f t="shared" si="16"/>
        <v>0</v>
      </c>
      <c r="AW47" s="51">
        <f t="shared" si="17"/>
        <v>0</v>
      </c>
    </row>
    <row r="48" spans="2:49" x14ac:dyDescent="0.3">
      <c r="B48" s="59"/>
      <c r="C48" s="100" t="s">
        <v>63</v>
      </c>
      <c r="D48" s="95">
        <v>0.64800000000000013</v>
      </c>
      <c r="E48" s="95">
        <v>0.64800000000000013</v>
      </c>
      <c r="F48" s="95">
        <v>1.4400000000000002</v>
      </c>
      <c r="G48" s="95">
        <v>1.4400000000000002</v>
      </c>
      <c r="H48" s="96">
        <v>2.5600000000000005</v>
      </c>
      <c r="I48" s="97"/>
      <c r="J48" s="95">
        <v>2.5600000000000005</v>
      </c>
      <c r="K48" s="95">
        <v>2.5600000000000005</v>
      </c>
      <c r="L48" s="95">
        <v>2.5600000000000005</v>
      </c>
      <c r="M48" s="97"/>
      <c r="N48" s="24"/>
      <c r="O48" s="97"/>
      <c r="P48" s="171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3"/>
      <c r="AC48" s="174"/>
      <c r="AD48" s="175"/>
      <c r="AF48" s="98">
        <f t="shared" si="18"/>
        <v>0</v>
      </c>
      <c r="AG48" s="61"/>
      <c r="AI48" s="51">
        <f t="shared" si="2"/>
        <v>0</v>
      </c>
      <c r="AJ48" s="51">
        <f t="shared" si="4"/>
        <v>0</v>
      </c>
      <c r="AK48" s="51">
        <f t="shared" si="5"/>
        <v>0</v>
      </c>
      <c r="AL48" s="51">
        <f t="shared" si="6"/>
        <v>0</v>
      </c>
      <c r="AM48" s="51">
        <f t="shared" si="7"/>
        <v>0</v>
      </c>
      <c r="AN48" s="51">
        <f t="shared" si="8"/>
        <v>0</v>
      </c>
      <c r="AO48" s="51">
        <f t="shared" si="9"/>
        <v>0</v>
      </c>
      <c r="AP48" s="51">
        <f t="shared" si="10"/>
        <v>0</v>
      </c>
      <c r="AQ48" s="51">
        <f t="shared" si="11"/>
        <v>0</v>
      </c>
      <c r="AR48" s="51">
        <f t="shared" si="12"/>
        <v>0</v>
      </c>
      <c r="AS48" s="51">
        <f t="shared" si="13"/>
        <v>0</v>
      </c>
      <c r="AT48" s="51">
        <f t="shared" si="14"/>
        <v>0</v>
      </c>
      <c r="AU48" s="51">
        <f t="shared" si="15"/>
        <v>0</v>
      </c>
      <c r="AV48" s="51">
        <f t="shared" si="16"/>
        <v>0</v>
      </c>
      <c r="AW48" s="51">
        <f t="shared" si="17"/>
        <v>0</v>
      </c>
    </row>
    <row r="49" spans="2:49" x14ac:dyDescent="0.3">
      <c r="B49" s="59"/>
      <c r="C49" s="100" t="s">
        <v>64</v>
      </c>
      <c r="D49" s="95">
        <v>0.64000000000000012</v>
      </c>
      <c r="E49" s="95">
        <v>0.64000000000000012</v>
      </c>
      <c r="F49" s="95">
        <v>1.2000000000000002</v>
      </c>
      <c r="G49" s="95">
        <v>5.44</v>
      </c>
      <c r="H49" s="96">
        <v>8.8800000000000008</v>
      </c>
      <c r="I49" s="97"/>
      <c r="J49" s="95">
        <v>8.8800000000000008</v>
      </c>
      <c r="K49" s="95">
        <v>8.8800000000000008</v>
      </c>
      <c r="L49" s="95">
        <v>8.8800000000000008</v>
      </c>
      <c r="M49" s="97"/>
      <c r="N49" s="24"/>
      <c r="O49" s="97"/>
      <c r="P49" s="171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3"/>
      <c r="AC49" s="174"/>
      <c r="AD49" s="175"/>
      <c r="AF49" s="98">
        <f t="shared" si="18"/>
        <v>0</v>
      </c>
      <c r="AG49" s="61"/>
      <c r="AI49" s="51">
        <f t="shared" si="2"/>
        <v>0</v>
      </c>
      <c r="AJ49" s="51">
        <f t="shared" si="4"/>
        <v>0</v>
      </c>
      <c r="AK49" s="51">
        <f t="shared" si="5"/>
        <v>0</v>
      </c>
      <c r="AL49" s="51">
        <f t="shared" si="6"/>
        <v>0</v>
      </c>
      <c r="AM49" s="51">
        <f t="shared" si="7"/>
        <v>0</v>
      </c>
      <c r="AN49" s="51">
        <f t="shared" si="8"/>
        <v>0</v>
      </c>
      <c r="AO49" s="51">
        <f t="shared" si="9"/>
        <v>0</v>
      </c>
      <c r="AP49" s="51">
        <f t="shared" si="10"/>
        <v>0</v>
      </c>
      <c r="AQ49" s="51">
        <f t="shared" si="11"/>
        <v>0</v>
      </c>
      <c r="AR49" s="51">
        <f t="shared" si="12"/>
        <v>0</v>
      </c>
      <c r="AS49" s="51">
        <f t="shared" si="13"/>
        <v>0</v>
      </c>
      <c r="AT49" s="51">
        <f t="shared" si="14"/>
        <v>0</v>
      </c>
      <c r="AU49" s="51">
        <f t="shared" si="15"/>
        <v>0</v>
      </c>
      <c r="AV49" s="51">
        <f t="shared" si="16"/>
        <v>0</v>
      </c>
      <c r="AW49" s="51">
        <f t="shared" si="17"/>
        <v>0</v>
      </c>
    </row>
    <row r="50" spans="2:49" x14ac:dyDescent="0.3">
      <c r="B50" s="59"/>
      <c r="C50" s="100" t="s">
        <v>65</v>
      </c>
      <c r="D50" s="95">
        <v>3.6</v>
      </c>
      <c r="E50" s="95">
        <v>3.6</v>
      </c>
      <c r="F50" s="95">
        <v>5.6000000000000005</v>
      </c>
      <c r="G50" s="95">
        <v>5.6000000000000005</v>
      </c>
      <c r="H50" s="96">
        <v>9.6000000000000014</v>
      </c>
      <c r="I50" s="97"/>
      <c r="J50" s="95">
        <v>9.6000000000000014</v>
      </c>
      <c r="K50" s="95">
        <v>9.6000000000000014</v>
      </c>
      <c r="L50" s="95">
        <v>9.6000000000000014</v>
      </c>
      <c r="M50" s="97"/>
      <c r="N50" s="24"/>
      <c r="O50" s="97"/>
      <c r="P50" s="171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3"/>
      <c r="AC50" s="174"/>
      <c r="AD50" s="175"/>
      <c r="AF50" s="98">
        <f t="shared" si="18"/>
        <v>0</v>
      </c>
      <c r="AG50" s="61"/>
      <c r="AI50" s="51">
        <f t="shared" si="2"/>
        <v>0</v>
      </c>
      <c r="AJ50" s="51">
        <f t="shared" si="4"/>
        <v>0</v>
      </c>
      <c r="AK50" s="51">
        <f t="shared" si="5"/>
        <v>0</v>
      </c>
      <c r="AL50" s="51">
        <f t="shared" si="6"/>
        <v>0</v>
      </c>
      <c r="AM50" s="51">
        <f t="shared" si="7"/>
        <v>0</v>
      </c>
      <c r="AN50" s="51">
        <f t="shared" si="8"/>
        <v>0</v>
      </c>
      <c r="AO50" s="51">
        <f t="shared" si="9"/>
        <v>0</v>
      </c>
      <c r="AP50" s="51">
        <f t="shared" si="10"/>
        <v>0</v>
      </c>
      <c r="AQ50" s="51">
        <f t="shared" si="11"/>
        <v>0</v>
      </c>
      <c r="AR50" s="51">
        <f t="shared" si="12"/>
        <v>0</v>
      </c>
      <c r="AS50" s="51">
        <f t="shared" si="13"/>
        <v>0</v>
      </c>
      <c r="AT50" s="51">
        <f t="shared" si="14"/>
        <v>0</v>
      </c>
      <c r="AU50" s="51">
        <f t="shared" si="15"/>
        <v>0</v>
      </c>
      <c r="AV50" s="51">
        <f t="shared" si="16"/>
        <v>0</v>
      </c>
      <c r="AW50" s="51">
        <f t="shared" si="17"/>
        <v>0</v>
      </c>
    </row>
    <row r="51" spans="2:49" x14ac:dyDescent="0.3">
      <c r="B51" s="59"/>
      <c r="C51" s="84" t="s">
        <v>66</v>
      </c>
      <c r="D51" s="85"/>
      <c r="E51" s="85"/>
      <c r="F51" s="85"/>
      <c r="G51" s="85"/>
      <c r="H51" s="86"/>
      <c r="I51" s="87"/>
      <c r="J51" s="86"/>
      <c r="K51" s="86"/>
      <c r="L51" s="86"/>
      <c r="M51" s="87"/>
      <c r="N51" s="89"/>
      <c r="O51" s="87"/>
      <c r="P51" s="176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8"/>
      <c r="AC51" s="179"/>
      <c r="AD51" s="180"/>
      <c r="AF51" s="93"/>
      <c r="AG51" s="61"/>
      <c r="AI51" s="51">
        <f t="shared" si="2"/>
        <v>0</v>
      </c>
      <c r="AJ51" s="51">
        <f t="shared" si="4"/>
        <v>0</v>
      </c>
      <c r="AK51" s="51">
        <f t="shared" si="5"/>
        <v>0</v>
      </c>
      <c r="AL51" s="51">
        <f t="shared" si="6"/>
        <v>0</v>
      </c>
      <c r="AM51" s="51">
        <f t="shared" si="7"/>
        <v>0</v>
      </c>
      <c r="AN51" s="51">
        <f t="shared" si="8"/>
        <v>0</v>
      </c>
      <c r="AO51" s="51">
        <f t="shared" si="9"/>
        <v>0</v>
      </c>
      <c r="AP51" s="51">
        <f t="shared" si="10"/>
        <v>0</v>
      </c>
      <c r="AQ51" s="51">
        <f t="shared" si="11"/>
        <v>0</v>
      </c>
      <c r="AR51" s="51">
        <f t="shared" si="12"/>
        <v>0</v>
      </c>
      <c r="AS51" s="51">
        <f t="shared" si="13"/>
        <v>0</v>
      </c>
      <c r="AT51" s="51">
        <f t="shared" si="14"/>
        <v>0</v>
      </c>
      <c r="AU51" s="51">
        <f t="shared" si="15"/>
        <v>0</v>
      </c>
      <c r="AV51" s="51">
        <f t="shared" si="16"/>
        <v>0</v>
      </c>
      <c r="AW51" s="51">
        <f t="shared" si="17"/>
        <v>0</v>
      </c>
    </row>
    <row r="52" spans="2:49" x14ac:dyDescent="0.3">
      <c r="B52" s="59"/>
      <c r="C52" s="102" t="s">
        <v>67</v>
      </c>
      <c r="D52" s="95">
        <v>8.0000000000000016E-2</v>
      </c>
      <c r="E52" s="95">
        <v>8.0000000000000016E-2</v>
      </c>
      <c r="F52" s="95">
        <v>8.0000000000000016E-2</v>
      </c>
      <c r="G52" s="95">
        <v>8.0000000000000016E-2</v>
      </c>
      <c r="H52" s="96">
        <v>0.16000000000000003</v>
      </c>
      <c r="I52" s="97"/>
      <c r="J52" s="95">
        <v>0.16000000000000003</v>
      </c>
      <c r="K52" s="95">
        <v>0.16000000000000003</v>
      </c>
      <c r="L52" s="95">
        <v>0.16000000000000003</v>
      </c>
      <c r="M52" s="97"/>
      <c r="N52" s="24"/>
      <c r="O52" s="97"/>
      <c r="P52" s="171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3"/>
      <c r="AC52" s="174"/>
      <c r="AD52" s="175"/>
      <c r="AF52" s="98">
        <f>MAX(AI52:AW52)</f>
        <v>0</v>
      </c>
      <c r="AG52" s="61"/>
      <c r="AI52" s="51">
        <f t="shared" si="2"/>
        <v>0</v>
      </c>
      <c r="AJ52" s="51">
        <f t="shared" si="4"/>
        <v>0</v>
      </c>
      <c r="AK52" s="51">
        <f t="shared" si="5"/>
        <v>0</v>
      </c>
      <c r="AL52" s="51">
        <f t="shared" si="6"/>
        <v>0</v>
      </c>
      <c r="AM52" s="51">
        <f t="shared" si="7"/>
        <v>0</v>
      </c>
      <c r="AN52" s="51">
        <f t="shared" si="8"/>
        <v>0</v>
      </c>
      <c r="AO52" s="51">
        <f t="shared" si="9"/>
        <v>0</v>
      </c>
      <c r="AP52" s="51">
        <f t="shared" si="10"/>
        <v>0</v>
      </c>
      <c r="AQ52" s="51">
        <f t="shared" si="11"/>
        <v>0</v>
      </c>
      <c r="AR52" s="51">
        <f t="shared" si="12"/>
        <v>0</v>
      </c>
      <c r="AS52" s="51">
        <f t="shared" si="13"/>
        <v>0</v>
      </c>
      <c r="AT52" s="51">
        <f t="shared" si="14"/>
        <v>0</v>
      </c>
      <c r="AU52" s="51">
        <f t="shared" si="15"/>
        <v>0</v>
      </c>
      <c r="AV52" s="51">
        <f t="shared" si="16"/>
        <v>0</v>
      </c>
      <c r="AW52" s="51">
        <f t="shared" si="17"/>
        <v>0</v>
      </c>
    </row>
    <row r="53" spans="2:49" x14ac:dyDescent="0.3">
      <c r="B53" s="59"/>
      <c r="C53" s="102" t="s">
        <v>68</v>
      </c>
      <c r="D53" s="95">
        <v>8.0000000000000016E-2</v>
      </c>
      <c r="E53" s="95">
        <v>8.0000000000000016E-2</v>
      </c>
      <c r="F53" s="95">
        <v>8.0000000000000016E-2</v>
      </c>
      <c r="G53" s="95">
        <v>8.0000000000000016E-2</v>
      </c>
      <c r="H53" s="96">
        <v>8.0000000000000016E-2</v>
      </c>
      <c r="I53" s="97"/>
      <c r="J53" s="95">
        <v>8.0000000000000016E-2</v>
      </c>
      <c r="K53" s="95">
        <v>8.0000000000000016E-2</v>
      </c>
      <c r="L53" s="95">
        <v>0.08</v>
      </c>
      <c r="M53" s="97"/>
      <c r="N53" s="24"/>
      <c r="O53" s="97"/>
      <c r="P53" s="171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3"/>
      <c r="AC53" s="174"/>
      <c r="AD53" s="175"/>
      <c r="AF53" s="98">
        <f t="shared" ref="AF53:AF61" si="19">MAX(AI53:AW53)</f>
        <v>0</v>
      </c>
      <c r="AG53" s="61"/>
      <c r="AI53" s="51">
        <f t="shared" si="2"/>
        <v>0</v>
      </c>
      <c r="AJ53" s="51">
        <f t="shared" si="4"/>
        <v>0</v>
      </c>
      <c r="AK53" s="51">
        <f t="shared" si="5"/>
        <v>0</v>
      </c>
      <c r="AL53" s="51">
        <f t="shared" si="6"/>
        <v>0</v>
      </c>
      <c r="AM53" s="51">
        <f t="shared" si="7"/>
        <v>0</v>
      </c>
      <c r="AN53" s="51">
        <f t="shared" si="8"/>
        <v>0</v>
      </c>
      <c r="AO53" s="51">
        <f t="shared" si="9"/>
        <v>0</v>
      </c>
      <c r="AP53" s="51">
        <f t="shared" si="10"/>
        <v>0</v>
      </c>
      <c r="AQ53" s="51">
        <f t="shared" si="11"/>
        <v>0</v>
      </c>
      <c r="AR53" s="51">
        <f t="shared" si="12"/>
        <v>0</v>
      </c>
      <c r="AS53" s="51">
        <f t="shared" si="13"/>
        <v>0</v>
      </c>
      <c r="AT53" s="51">
        <f t="shared" si="14"/>
        <v>0</v>
      </c>
      <c r="AU53" s="51">
        <f t="shared" si="15"/>
        <v>0</v>
      </c>
      <c r="AV53" s="51">
        <f t="shared" si="16"/>
        <v>0</v>
      </c>
      <c r="AW53" s="51">
        <f t="shared" si="17"/>
        <v>0</v>
      </c>
    </row>
    <row r="54" spans="2:49" x14ac:dyDescent="0.3">
      <c r="B54" s="59"/>
      <c r="C54" s="102" t="s">
        <v>69</v>
      </c>
      <c r="D54" s="95">
        <v>4.0000000000000008E-2</v>
      </c>
      <c r="E54" s="95">
        <v>4.0000000000000008E-2</v>
      </c>
      <c r="F54" s="95">
        <v>4.0000000000000008E-2</v>
      </c>
      <c r="G54" s="95">
        <v>8.0000000000000016E-2</v>
      </c>
      <c r="H54" s="96">
        <v>8.0000000000000016E-2</v>
      </c>
      <c r="I54" s="97"/>
      <c r="J54" s="95">
        <v>0.05</v>
      </c>
      <c r="K54" s="95">
        <v>0.05</v>
      </c>
      <c r="L54" s="95">
        <v>8.0000000000000016E-2</v>
      </c>
      <c r="M54" s="97"/>
      <c r="N54" s="24"/>
      <c r="O54" s="97"/>
      <c r="P54" s="171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3"/>
      <c r="AC54" s="174"/>
      <c r="AD54" s="175"/>
      <c r="AF54" s="98">
        <f t="shared" si="19"/>
        <v>0</v>
      </c>
      <c r="AG54" s="61"/>
      <c r="AI54" s="51">
        <f t="shared" si="2"/>
        <v>0</v>
      </c>
      <c r="AJ54" s="51">
        <f t="shared" si="4"/>
        <v>0</v>
      </c>
      <c r="AK54" s="51">
        <f t="shared" si="5"/>
        <v>0</v>
      </c>
      <c r="AL54" s="51">
        <f t="shared" si="6"/>
        <v>0</v>
      </c>
      <c r="AM54" s="51">
        <f t="shared" si="7"/>
        <v>0</v>
      </c>
      <c r="AN54" s="51">
        <f t="shared" si="8"/>
        <v>0</v>
      </c>
      <c r="AO54" s="51">
        <f t="shared" si="9"/>
        <v>0</v>
      </c>
      <c r="AP54" s="51">
        <f t="shared" si="10"/>
        <v>0</v>
      </c>
      <c r="AQ54" s="51">
        <f t="shared" si="11"/>
        <v>0</v>
      </c>
      <c r="AR54" s="51">
        <f t="shared" si="12"/>
        <v>0</v>
      </c>
      <c r="AS54" s="51">
        <f t="shared" si="13"/>
        <v>0</v>
      </c>
      <c r="AT54" s="51">
        <f t="shared" si="14"/>
        <v>0</v>
      </c>
      <c r="AU54" s="51">
        <f t="shared" si="15"/>
        <v>0</v>
      </c>
      <c r="AV54" s="51">
        <f t="shared" si="16"/>
        <v>0</v>
      </c>
      <c r="AW54" s="51">
        <f t="shared" si="17"/>
        <v>0</v>
      </c>
    </row>
    <row r="55" spans="2:49" x14ac:dyDescent="0.3">
      <c r="B55" s="59"/>
      <c r="C55" s="103" t="s">
        <v>70</v>
      </c>
      <c r="D55" s="95">
        <v>0.16000000000000003</v>
      </c>
      <c r="E55" s="95">
        <v>0.16000000000000003</v>
      </c>
      <c r="F55" s="95">
        <v>0.16000000000000003</v>
      </c>
      <c r="G55" s="95">
        <v>0.55999999999999994</v>
      </c>
      <c r="H55" s="96">
        <v>0.96</v>
      </c>
      <c r="I55" s="97"/>
      <c r="J55" s="95">
        <v>0.2</v>
      </c>
      <c r="K55" s="95">
        <v>0.2</v>
      </c>
      <c r="L55" s="95">
        <v>0.96</v>
      </c>
      <c r="M55" s="97"/>
      <c r="N55" s="24"/>
      <c r="O55" s="97"/>
      <c r="P55" s="171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3"/>
      <c r="AC55" s="174"/>
      <c r="AD55" s="175"/>
      <c r="AF55" s="98">
        <f t="shared" si="19"/>
        <v>0</v>
      </c>
      <c r="AG55" s="61"/>
      <c r="AI55" s="51">
        <f t="shared" si="2"/>
        <v>0</v>
      </c>
      <c r="AJ55" s="51">
        <f t="shared" si="4"/>
        <v>0</v>
      </c>
      <c r="AK55" s="51">
        <f t="shared" si="5"/>
        <v>0</v>
      </c>
      <c r="AL55" s="51">
        <f t="shared" si="6"/>
        <v>0</v>
      </c>
      <c r="AM55" s="51">
        <f t="shared" si="7"/>
        <v>0</v>
      </c>
      <c r="AN55" s="51">
        <f t="shared" si="8"/>
        <v>0</v>
      </c>
      <c r="AO55" s="51">
        <f t="shared" si="9"/>
        <v>0</v>
      </c>
      <c r="AP55" s="51">
        <f t="shared" si="10"/>
        <v>0</v>
      </c>
      <c r="AQ55" s="51">
        <f t="shared" si="11"/>
        <v>0</v>
      </c>
      <c r="AR55" s="51">
        <f t="shared" si="12"/>
        <v>0</v>
      </c>
      <c r="AS55" s="51">
        <f t="shared" si="13"/>
        <v>0</v>
      </c>
      <c r="AT55" s="51">
        <f t="shared" si="14"/>
        <v>0</v>
      </c>
      <c r="AU55" s="51">
        <f t="shared" si="15"/>
        <v>0</v>
      </c>
      <c r="AV55" s="51">
        <f t="shared" si="16"/>
        <v>0</v>
      </c>
      <c r="AW55" s="51">
        <f t="shared" si="17"/>
        <v>0</v>
      </c>
    </row>
    <row r="56" spans="2:49" x14ac:dyDescent="0.3">
      <c r="B56" s="59"/>
      <c r="C56" s="102" t="s">
        <v>71</v>
      </c>
      <c r="D56" s="95">
        <v>4.0000000000000008E-2</v>
      </c>
      <c r="E56" s="95">
        <v>4.0000000000000008E-2</v>
      </c>
      <c r="F56" s="95">
        <v>4.0000000000000008E-2</v>
      </c>
      <c r="G56" s="95">
        <v>0.55999999999999994</v>
      </c>
      <c r="H56" s="96">
        <v>0.55999999999999994</v>
      </c>
      <c r="I56" s="97"/>
      <c r="J56" s="95">
        <v>0.05</v>
      </c>
      <c r="K56" s="95">
        <v>0.05</v>
      </c>
      <c r="L56" s="95">
        <v>0.55999999999999994</v>
      </c>
      <c r="M56" s="97"/>
      <c r="N56" s="24"/>
      <c r="O56" s="97"/>
      <c r="P56" s="171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3"/>
      <c r="AC56" s="174"/>
      <c r="AD56" s="175"/>
      <c r="AF56" s="98">
        <f t="shared" si="19"/>
        <v>0</v>
      </c>
      <c r="AG56" s="61"/>
      <c r="AI56" s="51">
        <f t="shared" si="2"/>
        <v>0</v>
      </c>
      <c r="AJ56" s="51">
        <f t="shared" si="4"/>
        <v>0</v>
      </c>
      <c r="AK56" s="51">
        <f t="shared" si="5"/>
        <v>0</v>
      </c>
      <c r="AL56" s="51">
        <f t="shared" si="6"/>
        <v>0</v>
      </c>
      <c r="AM56" s="51">
        <f t="shared" si="7"/>
        <v>0</v>
      </c>
      <c r="AN56" s="51">
        <f t="shared" si="8"/>
        <v>0</v>
      </c>
      <c r="AO56" s="51">
        <f t="shared" si="9"/>
        <v>0</v>
      </c>
      <c r="AP56" s="51">
        <f t="shared" si="10"/>
        <v>0</v>
      </c>
      <c r="AQ56" s="51">
        <f t="shared" si="11"/>
        <v>0</v>
      </c>
      <c r="AR56" s="51">
        <f t="shared" si="12"/>
        <v>0</v>
      </c>
      <c r="AS56" s="51">
        <f t="shared" si="13"/>
        <v>0</v>
      </c>
      <c r="AT56" s="51">
        <f t="shared" si="14"/>
        <v>0</v>
      </c>
      <c r="AU56" s="51">
        <f t="shared" si="15"/>
        <v>0</v>
      </c>
      <c r="AV56" s="51">
        <f t="shared" si="16"/>
        <v>0</v>
      </c>
      <c r="AW56" s="51">
        <f t="shared" si="17"/>
        <v>0</v>
      </c>
    </row>
    <row r="57" spans="2:49" x14ac:dyDescent="0.3">
      <c r="B57" s="59"/>
      <c r="C57" s="102" t="s">
        <v>72</v>
      </c>
      <c r="D57" s="95">
        <v>8.0000000000000016E-2</v>
      </c>
      <c r="E57" s="95">
        <v>8.0000000000000016E-2</v>
      </c>
      <c r="F57" s="95">
        <v>8.0000000000000016E-2</v>
      </c>
      <c r="G57" s="95">
        <v>0.32000000000000006</v>
      </c>
      <c r="H57" s="96">
        <v>0.4</v>
      </c>
      <c r="I57" s="97"/>
      <c r="J57" s="95">
        <v>0.1</v>
      </c>
      <c r="K57" s="95">
        <v>0.1</v>
      </c>
      <c r="L57" s="95">
        <v>0.4</v>
      </c>
      <c r="M57" s="97"/>
      <c r="N57" s="24"/>
      <c r="O57" s="97"/>
      <c r="P57" s="171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3"/>
      <c r="AC57" s="174"/>
      <c r="AD57" s="175"/>
      <c r="AF57" s="98">
        <f t="shared" si="19"/>
        <v>0</v>
      </c>
      <c r="AG57" s="61"/>
      <c r="AI57" s="51">
        <f t="shared" si="2"/>
        <v>0</v>
      </c>
      <c r="AJ57" s="51">
        <f t="shared" si="4"/>
        <v>0</v>
      </c>
      <c r="AK57" s="51">
        <f t="shared" si="5"/>
        <v>0</v>
      </c>
      <c r="AL57" s="51">
        <f t="shared" si="6"/>
        <v>0</v>
      </c>
      <c r="AM57" s="51">
        <f t="shared" si="7"/>
        <v>0</v>
      </c>
      <c r="AN57" s="51">
        <f t="shared" si="8"/>
        <v>0</v>
      </c>
      <c r="AO57" s="51">
        <f t="shared" si="9"/>
        <v>0</v>
      </c>
      <c r="AP57" s="51">
        <f t="shared" si="10"/>
        <v>0</v>
      </c>
      <c r="AQ57" s="51">
        <f t="shared" si="11"/>
        <v>0</v>
      </c>
      <c r="AR57" s="51">
        <f t="shared" si="12"/>
        <v>0</v>
      </c>
      <c r="AS57" s="51">
        <f t="shared" si="13"/>
        <v>0</v>
      </c>
      <c r="AT57" s="51">
        <f t="shared" si="14"/>
        <v>0</v>
      </c>
      <c r="AU57" s="51">
        <f t="shared" si="15"/>
        <v>0</v>
      </c>
      <c r="AV57" s="51">
        <f t="shared" si="16"/>
        <v>0</v>
      </c>
      <c r="AW57" s="51">
        <f t="shared" si="17"/>
        <v>0</v>
      </c>
    </row>
    <row r="58" spans="2:49" x14ac:dyDescent="0.3">
      <c r="B58" s="59"/>
      <c r="C58" s="102" t="s">
        <v>73</v>
      </c>
      <c r="D58" s="95">
        <v>8.0000000000000016E-2</v>
      </c>
      <c r="E58" s="95">
        <v>8.0000000000000016E-2</v>
      </c>
      <c r="F58" s="95">
        <v>8.0000000000000016E-2</v>
      </c>
      <c r="G58" s="95">
        <v>8.0000000000000016E-2</v>
      </c>
      <c r="H58" s="96">
        <v>8.0000000000000016E-2</v>
      </c>
      <c r="I58" s="97"/>
      <c r="J58" s="95">
        <v>8.0000000000000016E-2</v>
      </c>
      <c r="K58" s="95">
        <v>8.0000000000000016E-2</v>
      </c>
      <c r="L58" s="95">
        <v>0.08</v>
      </c>
      <c r="M58" s="97"/>
      <c r="N58" s="24"/>
      <c r="O58" s="97"/>
      <c r="P58" s="171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3"/>
      <c r="AC58" s="174"/>
      <c r="AD58" s="175"/>
      <c r="AF58" s="98">
        <f t="shared" si="19"/>
        <v>0</v>
      </c>
      <c r="AG58" s="61"/>
      <c r="AI58" s="51">
        <f t="shared" si="2"/>
        <v>0</v>
      </c>
      <c r="AJ58" s="51">
        <f t="shared" si="4"/>
        <v>0</v>
      </c>
      <c r="AK58" s="51">
        <f t="shared" si="5"/>
        <v>0</v>
      </c>
      <c r="AL58" s="51">
        <f t="shared" si="6"/>
        <v>0</v>
      </c>
      <c r="AM58" s="51">
        <f t="shared" si="7"/>
        <v>0</v>
      </c>
      <c r="AN58" s="51">
        <f t="shared" si="8"/>
        <v>0</v>
      </c>
      <c r="AO58" s="51">
        <f t="shared" si="9"/>
        <v>0</v>
      </c>
      <c r="AP58" s="51">
        <f t="shared" si="10"/>
        <v>0</v>
      </c>
      <c r="AQ58" s="51">
        <f t="shared" si="11"/>
        <v>0</v>
      </c>
      <c r="AR58" s="51">
        <f t="shared" si="12"/>
        <v>0</v>
      </c>
      <c r="AS58" s="51">
        <f t="shared" si="13"/>
        <v>0</v>
      </c>
      <c r="AT58" s="51">
        <f t="shared" si="14"/>
        <v>0</v>
      </c>
      <c r="AU58" s="51">
        <f t="shared" si="15"/>
        <v>0</v>
      </c>
      <c r="AV58" s="51">
        <f t="shared" si="16"/>
        <v>0</v>
      </c>
      <c r="AW58" s="51">
        <f t="shared" si="17"/>
        <v>0</v>
      </c>
    </row>
    <row r="59" spans="2:49" x14ac:dyDescent="0.3">
      <c r="B59" s="59"/>
      <c r="C59" s="102" t="s">
        <v>74</v>
      </c>
      <c r="D59" s="95">
        <v>0.8</v>
      </c>
      <c r="E59" s="95">
        <v>0.8</v>
      </c>
      <c r="F59" s="95">
        <v>2.8000000000000003</v>
      </c>
      <c r="G59" s="95">
        <v>4.4000000000000004</v>
      </c>
      <c r="H59" s="96">
        <v>12</v>
      </c>
      <c r="I59" s="97"/>
      <c r="J59" s="95">
        <v>5.78</v>
      </c>
      <c r="K59" s="95">
        <v>5.78</v>
      </c>
      <c r="L59" s="95">
        <v>12</v>
      </c>
      <c r="M59" s="97"/>
      <c r="N59" s="24"/>
      <c r="O59" s="97"/>
      <c r="P59" s="171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3"/>
      <c r="AC59" s="174"/>
      <c r="AD59" s="175"/>
      <c r="AF59" s="98">
        <f t="shared" si="19"/>
        <v>0</v>
      </c>
      <c r="AG59" s="61"/>
      <c r="AI59" s="51">
        <f t="shared" si="2"/>
        <v>0</v>
      </c>
      <c r="AJ59" s="51">
        <f t="shared" si="4"/>
        <v>0</v>
      </c>
      <c r="AK59" s="51">
        <f t="shared" si="5"/>
        <v>0</v>
      </c>
      <c r="AL59" s="51">
        <f t="shared" si="6"/>
        <v>0</v>
      </c>
      <c r="AM59" s="51">
        <f t="shared" si="7"/>
        <v>0</v>
      </c>
      <c r="AN59" s="51">
        <f t="shared" si="8"/>
        <v>0</v>
      </c>
      <c r="AO59" s="51">
        <f t="shared" si="9"/>
        <v>0</v>
      </c>
      <c r="AP59" s="51">
        <f t="shared" si="10"/>
        <v>0</v>
      </c>
      <c r="AQ59" s="51">
        <f t="shared" si="11"/>
        <v>0</v>
      </c>
      <c r="AR59" s="51">
        <f t="shared" si="12"/>
        <v>0</v>
      </c>
      <c r="AS59" s="51">
        <f t="shared" si="13"/>
        <v>0</v>
      </c>
      <c r="AT59" s="51">
        <f t="shared" si="14"/>
        <v>0</v>
      </c>
      <c r="AU59" s="51">
        <f t="shared" si="15"/>
        <v>0</v>
      </c>
      <c r="AV59" s="51">
        <f t="shared" si="16"/>
        <v>0</v>
      </c>
      <c r="AW59" s="51">
        <f t="shared" si="17"/>
        <v>0</v>
      </c>
    </row>
    <row r="60" spans="2:49" x14ac:dyDescent="0.3">
      <c r="B60" s="59"/>
      <c r="C60" s="102" t="s">
        <v>75</v>
      </c>
      <c r="D60" s="95">
        <v>8.0000000000000016E-2</v>
      </c>
      <c r="E60" s="95">
        <v>8.0000000000000016E-2</v>
      </c>
      <c r="F60" s="95">
        <v>8.0000000000000016E-2</v>
      </c>
      <c r="G60" s="95">
        <v>8.0000000000000016E-2</v>
      </c>
      <c r="H60" s="96">
        <v>0.16000000000000003</v>
      </c>
      <c r="I60" s="97"/>
      <c r="J60" s="95">
        <v>0.1</v>
      </c>
      <c r="K60" s="95">
        <v>0.1</v>
      </c>
      <c r="L60" s="95">
        <v>0.16000000000000003</v>
      </c>
      <c r="M60" s="97"/>
      <c r="N60" s="24"/>
      <c r="O60" s="97"/>
      <c r="P60" s="171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3"/>
      <c r="AC60" s="174"/>
      <c r="AD60" s="175"/>
      <c r="AF60" s="98">
        <f t="shared" si="19"/>
        <v>0</v>
      </c>
      <c r="AG60" s="61"/>
      <c r="AI60" s="51">
        <f t="shared" si="2"/>
        <v>0</v>
      </c>
      <c r="AJ60" s="51">
        <f t="shared" si="4"/>
        <v>0</v>
      </c>
      <c r="AK60" s="51">
        <f t="shared" si="5"/>
        <v>0</v>
      </c>
      <c r="AL60" s="51">
        <f t="shared" si="6"/>
        <v>0</v>
      </c>
      <c r="AM60" s="51">
        <f t="shared" si="7"/>
        <v>0</v>
      </c>
      <c r="AN60" s="51">
        <f t="shared" si="8"/>
        <v>0</v>
      </c>
      <c r="AO60" s="51">
        <f t="shared" si="9"/>
        <v>0</v>
      </c>
      <c r="AP60" s="51">
        <f t="shared" si="10"/>
        <v>0</v>
      </c>
      <c r="AQ60" s="51">
        <f t="shared" si="11"/>
        <v>0</v>
      </c>
      <c r="AR60" s="51">
        <f t="shared" si="12"/>
        <v>0</v>
      </c>
      <c r="AS60" s="51">
        <f t="shared" si="13"/>
        <v>0</v>
      </c>
      <c r="AT60" s="51">
        <f t="shared" si="14"/>
        <v>0</v>
      </c>
      <c r="AU60" s="51">
        <f t="shared" si="15"/>
        <v>0</v>
      </c>
      <c r="AV60" s="51">
        <f t="shared" si="16"/>
        <v>0</v>
      </c>
      <c r="AW60" s="51">
        <f t="shared" si="17"/>
        <v>0</v>
      </c>
    </row>
    <row r="61" spans="2:49" x14ac:dyDescent="0.3">
      <c r="B61" s="59"/>
      <c r="C61" s="102" t="s">
        <v>76</v>
      </c>
      <c r="D61" s="95">
        <v>8.0000000000000016E-2</v>
      </c>
      <c r="E61" s="95">
        <v>8.0000000000000016E-2</v>
      </c>
      <c r="F61" s="95">
        <v>8.0000000000000016E-2</v>
      </c>
      <c r="G61" s="95">
        <v>0.16000000000000003</v>
      </c>
      <c r="H61" s="96">
        <v>0.24</v>
      </c>
      <c r="I61" s="97"/>
      <c r="J61" s="95">
        <v>0.1</v>
      </c>
      <c r="K61" s="95">
        <v>0.1</v>
      </c>
      <c r="L61" s="95">
        <v>0.24</v>
      </c>
      <c r="M61" s="97"/>
      <c r="N61" s="24"/>
      <c r="O61" s="97"/>
      <c r="P61" s="171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3"/>
      <c r="AC61" s="174"/>
      <c r="AD61" s="175"/>
      <c r="AF61" s="98">
        <f t="shared" si="19"/>
        <v>0</v>
      </c>
      <c r="AG61" s="61"/>
      <c r="AI61" s="51">
        <f t="shared" si="2"/>
        <v>0</v>
      </c>
      <c r="AJ61" s="51">
        <f t="shared" si="4"/>
        <v>0</v>
      </c>
      <c r="AK61" s="51">
        <f t="shared" si="5"/>
        <v>0</v>
      </c>
      <c r="AL61" s="51">
        <f t="shared" si="6"/>
        <v>0</v>
      </c>
      <c r="AM61" s="51">
        <f t="shared" si="7"/>
        <v>0</v>
      </c>
      <c r="AN61" s="51">
        <f t="shared" si="8"/>
        <v>0</v>
      </c>
      <c r="AO61" s="51">
        <f t="shared" si="9"/>
        <v>0</v>
      </c>
      <c r="AP61" s="51">
        <f t="shared" si="10"/>
        <v>0</v>
      </c>
      <c r="AQ61" s="51">
        <f t="shared" si="11"/>
        <v>0</v>
      </c>
      <c r="AR61" s="51">
        <f t="shared" si="12"/>
        <v>0</v>
      </c>
      <c r="AS61" s="51">
        <f t="shared" si="13"/>
        <v>0</v>
      </c>
      <c r="AT61" s="51">
        <f t="shared" si="14"/>
        <v>0</v>
      </c>
      <c r="AU61" s="51">
        <f t="shared" si="15"/>
        <v>0</v>
      </c>
      <c r="AV61" s="51">
        <f t="shared" si="16"/>
        <v>0</v>
      </c>
      <c r="AW61" s="51">
        <f t="shared" si="17"/>
        <v>0</v>
      </c>
    </row>
    <row r="62" spans="2:49" x14ac:dyDescent="0.3">
      <c r="B62" s="59"/>
      <c r="C62" s="84" t="s">
        <v>77</v>
      </c>
      <c r="D62" s="85"/>
      <c r="E62" s="85"/>
      <c r="F62" s="85"/>
      <c r="G62" s="85"/>
      <c r="H62" s="86"/>
      <c r="I62" s="87"/>
      <c r="J62" s="86"/>
      <c r="K62" s="86"/>
      <c r="L62" s="86"/>
      <c r="M62" s="87"/>
      <c r="N62" s="89"/>
      <c r="O62" s="87"/>
      <c r="P62" s="176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8"/>
      <c r="AC62" s="179"/>
      <c r="AD62" s="180"/>
      <c r="AF62" s="93"/>
      <c r="AG62" s="61"/>
      <c r="AI62" s="51">
        <f t="shared" si="2"/>
        <v>0</v>
      </c>
      <c r="AJ62" s="51">
        <f t="shared" si="4"/>
        <v>0</v>
      </c>
      <c r="AK62" s="51">
        <f t="shared" si="5"/>
        <v>0</v>
      </c>
      <c r="AL62" s="51">
        <f t="shared" si="6"/>
        <v>0</v>
      </c>
      <c r="AM62" s="51">
        <f t="shared" si="7"/>
        <v>0</v>
      </c>
      <c r="AN62" s="51">
        <f t="shared" si="8"/>
        <v>0</v>
      </c>
      <c r="AO62" s="51">
        <f t="shared" si="9"/>
        <v>0</v>
      </c>
      <c r="AP62" s="51">
        <f t="shared" si="10"/>
        <v>0</v>
      </c>
      <c r="AQ62" s="51">
        <f t="shared" si="11"/>
        <v>0</v>
      </c>
      <c r="AR62" s="51">
        <f t="shared" si="12"/>
        <v>0</v>
      </c>
      <c r="AS62" s="51">
        <f t="shared" si="13"/>
        <v>0</v>
      </c>
      <c r="AT62" s="51">
        <f t="shared" si="14"/>
        <v>0</v>
      </c>
      <c r="AU62" s="51">
        <f t="shared" si="15"/>
        <v>0</v>
      </c>
      <c r="AV62" s="51">
        <f t="shared" si="16"/>
        <v>0</v>
      </c>
      <c r="AW62" s="51">
        <f t="shared" si="17"/>
        <v>0</v>
      </c>
    </row>
    <row r="63" spans="2:49" x14ac:dyDescent="0.3">
      <c r="B63" s="59"/>
      <c r="C63" s="100" t="s">
        <v>78</v>
      </c>
      <c r="D63" s="95">
        <v>1.6</v>
      </c>
      <c r="E63" s="95">
        <v>1.6</v>
      </c>
      <c r="F63" s="95">
        <v>1.6</v>
      </c>
      <c r="G63" s="95">
        <v>1.6</v>
      </c>
      <c r="H63" s="96">
        <v>1.6</v>
      </c>
      <c r="I63" s="97"/>
      <c r="J63" s="95">
        <v>1.6</v>
      </c>
      <c r="K63" s="95">
        <v>1.6</v>
      </c>
      <c r="L63" s="95">
        <v>1.6</v>
      </c>
      <c r="M63" s="97"/>
      <c r="N63" s="24"/>
      <c r="O63" s="97"/>
      <c r="P63" s="171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3"/>
      <c r="AC63" s="174"/>
      <c r="AD63" s="175"/>
      <c r="AF63" s="98">
        <f>MAX(AI63:AW63)</f>
        <v>0</v>
      </c>
      <c r="AG63" s="61"/>
      <c r="AI63" s="51">
        <f t="shared" si="2"/>
        <v>0</v>
      </c>
      <c r="AJ63" s="51">
        <f t="shared" si="4"/>
        <v>0</v>
      </c>
      <c r="AK63" s="51">
        <f t="shared" si="5"/>
        <v>0</v>
      </c>
      <c r="AL63" s="51">
        <f t="shared" si="6"/>
        <v>0</v>
      </c>
      <c r="AM63" s="51">
        <f t="shared" si="7"/>
        <v>0</v>
      </c>
      <c r="AN63" s="51">
        <f t="shared" si="8"/>
        <v>0</v>
      </c>
      <c r="AO63" s="51">
        <f t="shared" si="9"/>
        <v>0</v>
      </c>
      <c r="AP63" s="51">
        <f t="shared" si="10"/>
        <v>0</v>
      </c>
      <c r="AQ63" s="51">
        <f t="shared" si="11"/>
        <v>0</v>
      </c>
      <c r="AR63" s="51">
        <f t="shared" si="12"/>
        <v>0</v>
      </c>
      <c r="AS63" s="51">
        <f t="shared" si="13"/>
        <v>0</v>
      </c>
      <c r="AT63" s="51">
        <f t="shared" si="14"/>
        <v>0</v>
      </c>
      <c r="AU63" s="51">
        <f t="shared" si="15"/>
        <v>0</v>
      </c>
      <c r="AV63" s="51">
        <f t="shared" si="16"/>
        <v>0</v>
      </c>
      <c r="AW63" s="51">
        <f t="shared" si="17"/>
        <v>0</v>
      </c>
    </row>
    <row r="64" spans="2:49" x14ac:dyDescent="0.3">
      <c r="B64" s="59"/>
      <c r="C64" s="84" t="s">
        <v>79</v>
      </c>
      <c r="D64" s="85"/>
      <c r="E64" s="85"/>
      <c r="F64" s="85"/>
      <c r="G64" s="85"/>
      <c r="H64" s="86"/>
      <c r="I64" s="87"/>
      <c r="J64" s="88"/>
      <c r="K64" s="85"/>
      <c r="L64" s="86"/>
      <c r="M64" s="87"/>
      <c r="N64" s="89"/>
      <c r="O64" s="87"/>
      <c r="P64" s="176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8"/>
      <c r="AC64" s="179"/>
      <c r="AD64" s="180"/>
      <c r="AF64" s="93"/>
      <c r="AG64" s="61"/>
      <c r="AI64" s="51">
        <f t="shared" si="2"/>
        <v>0</v>
      </c>
      <c r="AJ64" s="51">
        <f t="shared" si="4"/>
        <v>0</v>
      </c>
      <c r="AK64" s="51">
        <f t="shared" si="5"/>
        <v>0</v>
      </c>
      <c r="AL64" s="51">
        <f t="shared" si="6"/>
        <v>0</v>
      </c>
      <c r="AM64" s="51">
        <f t="shared" si="7"/>
        <v>0</v>
      </c>
      <c r="AN64" s="51">
        <f t="shared" si="8"/>
        <v>0</v>
      </c>
      <c r="AO64" s="51">
        <f t="shared" si="9"/>
        <v>0</v>
      </c>
      <c r="AP64" s="51">
        <f t="shared" si="10"/>
        <v>0</v>
      </c>
      <c r="AQ64" s="51">
        <f t="shared" si="11"/>
        <v>0</v>
      </c>
      <c r="AR64" s="51">
        <f t="shared" si="12"/>
        <v>0</v>
      </c>
      <c r="AS64" s="51">
        <f t="shared" si="13"/>
        <v>0</v>
      </c>
      <c r="AT64" s="51">
        <f t="shared" si="14"/>
        <v>0</v>
      </c>
      <c r="AU64" s="51">
        <f t="shared" si="15"/>
        <v>0</v>
      </c>
      <c r="AV64" s="51">
        <f t="shared" si="16"/>
        <v>0</v>
      </c>
      <c r="AW64" s="51">
        <f t="shared" si="17"/>
        <v>0</v>
      </c>
    </row>
    <row r="65" spans="2:49" x14ac:dyDescent="0.3">
      <c r="B65" s="59"/>
      <c r="C65" s="104" t="s">
        <v>80</v>
      </c>
      <c r="D65" s="95">
        <v>1.2000000000000002</v>
      </c>
      <c r="E65" s="95">
        <v>1.2000000000000002</v>
      </c>
      <c r="F65" s="95">
        <v>1.2000000000000002</v>
      </c>
      <c r="G65" s="95">
        <v>1.2000000000000002</v>
      </c>
      <c r="H65" s="96">
        <v>1.6</v>
      </c>
      <c r="I65" s="97"/>
      <c r="J65" s="95">
        <v>1.51</v>
      </c>
      <c r="K65" s="95">
        <v>1.51</v>
      </c>
      <c r="L65" s="95">
        <v>1.6</v>
      </c>
      <c r="M65" s="97"/>
      <c r="N65" s="24"/>
      <c r="O65" s="97"/>
      <c r="P65" s="171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3"/>
      <c r="AC65" s="174"/>
      <c r="AD65" s="175"/>
      <c r="AF65" s="98">
        <f>MAX(AI65:AW65)</f>
        <v>0</v>
      </c>
      <c r="AG65" s="61"/>
      <c r="AI65" s="51">
        <f t="shared" si="2"/>
        <v>0</v>
      </c>
      <c r="AJ65" s="51">
        <f t="shared" si="4"/>
        <v>0</v>
      </c>
      <c r="AK65" s="51">
        <f t="shared" si="5"/>
        <v>0</v>
      </c>
      <c r="AL65" s="51">
        <f t="shared" si="6"/>
        <v>0</v>
      </c>
      <c r="AM65" s="51">
        <f t="shared" si="7"/>
        <v>0</v>
      </c>
      <c r="AN65" s="51">
        <f t="shared" si="8"/>
        <v>0</v>
      </c>
      <c r="AO65" s="51">
        <f t="shared" si="9"/>
        <v>0</v>
      </c>
      <c r="AP65" s="51">
        <f t="shared" si="10"/>
        <v>0</v>
      </c>
      <c r="AQ65" s="51">
        <f t="shared" si="11"/>
        <v>0</v>
      </c>
      <c r="AR65" s="51">
        <f t="shared" si="12"/>
        <v>0</v>
      </c>
      <c r="AS65" s="51">
        <f t="shared" si="13"/>
        <v>0</v>
      </c>
      <c r="AT65" s="51">
        <f t="shared" si="14"/>
        <v>0</v>
      </c>
      <c r="AU65" s="51">
        <f t="shared" si="15"/>
        <v>0</v>
      </c>
      <c r="AV65" s="51">
        <f t="shared" si="16"/>
        <v>0</v>
      </c>
      <c r="AW65" s="51">
        <f t="shared" si="17"/>
        <v>0</v>
      </c>
    </row>
    <row r="66" spans="2:49" x14ac:dyDescent="0.3">
      <c r="B66" s="59"/>
      <c r="C66" s="84" t="s">
        <v>81</v>
      </c>
      <c r="D66" s="85" t="s">
        <v>95</v>
      </c>
      <c r="E66" s="85" t="s">
        <v>95</v>
      </c>
      <c r="F66" s="85" t="s">
        <v>95</v>
      </c>
      <c r="G66" s="85" t="s">
        <v>95</v>
      </c>
      <c r="H66" s="86" t="s">
        <v>95</v>
      </c>
      <c r="I66" s="87"/>
      <c r="J66" s="85"/>
      <c r="K66" s="85"/>
      <c r="L66" s="86"/>
      <c r="M66" s="87"/>
      <c r="N66" s="89"/>
      <c r="O66" s="87"/>
      <c r="P66" s="176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8"/>
      <c r="AC66" s="179"/>
      <c r="AD66" s="180"/>
      <c r="AF66" s="93"/>
      <c r="AG66" s="61"/>
      <c r="AI66" s="51">
        <f t="shared" si="2"/>
        <v>0</v>
      </c>
      <c r="AJ66" s="51">
        <f t="shared" si="4"/>
        <v>0</v>
      </c>
      <c r="AK66" s="51">
        <f t="shared" si="5"/>
        <v>0</v>
      </c>
      <c r="AL66" s="51">
        <f t="shared" si="6"/>
        <v>0</v>
      </c>
      <c r="AM66" s="51">
        <f t="shared" si="7"/>
        <v>0</v>
      </c>
      <c r="AN66" s="51">
        <f t="shared" si="8"/>
        <v>0</v>
      </c>
      <c r="AO66" s="51">
        <f t="shared" si="9"/>
        <v>0</v>
      </c>
      <c r="AP66" s="51">
        <f t="shared" si="10"/>
        <v>0</v>
      </c>
      <c r="AQ66" s="51">
        <f t="shared" si="11"/>
        <v>0</v>
      </c>
      <c r="AR66" s="51">
        <f t="shared" si="12"/>
        <v>0</v>
      </c>
      <c r="AS66" s="51">
        <f t="shared" si="13"/>
        <v>0</v>
      </c>
      <c r="AT66" s="51">
        <f t="shared" si="14"/>
        <v>0</v>
      </c>
      <c r="AU66" s="51">
        <f t="shared" si="15"/>
        <v>0</v>
      </c>
      <c r="AV66" s="51">
        <f t="shared" si="16"/>
        <v>0</v>
      </c>
      <c r="AW66" s="51">
        <f t="shared" si="17"/>
        <v>0</v>
      </c>
    </row>
    <row r="67" spans="2:49" x14ac:dyDescent="0.3">
      <c r="B67" s="59"/>
      <c r="C67" s="104" t="s">
        <v>82</v>
      </c>
      <c r="D67" s="95">
        <v>2.4000000000000004</v>
      </c>
      <c r="E67" s="95">
        <v>2.4000000000000004</v>
      </c>
      <c r="F67" s="95">
        <v>2.4000000000000004</v>
      </c>
      <c r="G67" s="95">
        <v>2.4000000000000004</v>
      </c>
      <c r="H67" s="96">
        <v>3.6</v>
      </c>
      <c r="I67" s="97"/>
      <c r="J67" s="95">
        <v>3.6</v>
      </c>
      <c r="K67" s="96">
        <v>3.6</v>
      </c>
      <c r="L67" s="95">
        <v>3.6</v>
      </c>
      <c r="M67" s="97"/>
      <c r="N67" s="24"/>
      <c r="O67" s="97"/>
      <c r="P67" s="171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3"/>
      <c r="AC67" s="174"/>
      <c r="AD67" s="175"/>
      <c r="AF67" s="98">
        <f>MAX(AI67:AW67)</f>
        <v>0</v>
      </c>
      <c r="AG67" s="61"/>
      <c r="AI67" s="51">
        <f t="shared" si="2"/>
        <v>0</v>
      </c>
      <c r="AJ67" s="51">
        <f t="shared" si="4"/>
        <v>0</v>
      </c>
      <c r="AK67" s="51">
        <f t="shared" si="5"/>
        <v>0</v>
      </c>
      <c r="AL67" s="51">
        <f t="shared" si="6"/>
        <v>0</v>
      </c>
      <c r="AM67" s="51">
        <f t="shared" si="7"/>
        <v>0</v>
      </c>
      <c r="AN67" s="51">
        <f t="shared" si="8"/>
        <v>0</v>
      </c>
      <c r="AO67" s="51">
        <f t="shared" si="9"/>
        <v>0</v>
      </c>
      <c r="AP67" s="51">
        <f t="shared" si="10"/>
        <v>0</v>
      </c>
      <c r="AQ67" s="51">
        <f t="shared" si="11"/>
        <v>0</v>
      </c>
      <c r="AR67" s="51">
        <f t="shared" si="12"/>
        <v>0</v>
      </c>
      <c r="AS67" s="51">
        <f t="shared" si="13"/>
        <v>0</v>
      </c>
      <c r="AT67" s="51">
        <f t="shared" si="14"/>
        <v>0</v>
      </c>
      <c r="AU67" s="51">
        <f t="shared" si="15"/>
        <v>0</v>
      </c>
      <c r="AV67" s="51">
        <f t="shared" si="16"/>
        <v>0</v>
      </c>
      <c r="AW67" s="51">
        <f t="shared" si="17"/>
        <v>0</v>
      </c>
    </row>
    <row r="68" spans="2:49" x14ac:dyDescent="0.3">
      <c r="B68" s="59"/>
      <c r="C68" s="104" t="s">
        <v>83</v>
      </c>
      <c r="D68" s="95">
        <v>8.4</v>
      </c>
      <c r="E68" s="95">
        <v>8.4</v>
      </c>
      <c r="F68" s="95">
        <v>8.4</v>
      </c>
      <c r="G68" s="95">
        <v>60</v>
      </c>
      <c r="H68" s="96">
        <v>240</v>
      </c>
      <c r="I68" s="97"/>
      <c r="J68" s="95">
        <v>24</v>
      </c>
      <c r="K68" s="96">
        <v>24</v>
      </c>
      <c r="L68" s="95">
        <v>240</v>
      </c>
      <c r="M68" s="97"/>
      <c r="N68" s="24"/>
      <c r="O68" s="97"/>
      <c r="P68" s="171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3"/>
      <c r="AC68" s="174"/>
      <c r="AD68" s="175"/>
      <c r="AF68" s="98">
        <f t="shared" ref="AF68:AF72" si="20">MAX(AI68:AW68)</f>
        <v>0</v>
      </c>
      <c r="AG68" s="61"/>
      <c r="AI68" s="51">
        <f t="shared" si="2"/>
        <v>0</v>
      </c>
      <c r="AJ68" s="51">
        <f t="shared" si="4"/>
        <v>0</v>
      </c>
      <c r="AK68" s="51">
        <f t="shared" si="5"/>
        <v>0</v>
      </c>
      <c r="AL68" s="51">
        <f t="shared" si="6"/>
        <v>0</v>
      </c>
      <c r="AM68" s="51">
        <f t="shared" si="7"/>
        <v>0</v>
      </c>
      <c r="AN68" s="51">
        <f t="shared" si="8"/>
        <v>0</v>
      </c>
      <c r="AO68" s="51">
        <f t="shared" si="9"/>
        <v>0</v>
      </c>
      <c r="AP68" s="51">
        <f t="shared" si="10"/>
        <v>0</v>
      </c>
      <c r="AQ68" s="51">
        <f t="shared" si="11"/>
        <v>0</v>
      </c>
      <c r="AR68" s="51">
        <f t="shared" si="12"/>
        <v>0</v>
      </c>
      <c r="AS68" s="51">
        <f t="shared" si="13"/>
        <v>0</v>
      </c>
      <c r="AT68" s="51">
        <f t="shared" si="14"/>
        <v>0</v>
      </c>
      <c r="AU68" s="51">
        <f t="shared" si="15"/>
        <v>0</v>
      </c>
      <c r="AV68" s="51">
        <f t="shared" si="16"/>
        <v>0</v>
      </c>
      <c r="AW68" s="51">
        <f t="shared" si="17"/>
        <v>0</v>
      </c>
    </row>
    <row r="69" spans="2:49" x14ac:dyDescent="0.3">
      <c r="B69" s="59"/>
      <c r="C69" s="104" t="s">
        <v>84</v>
      </c>
      <c r="D69" s="95">
        <v>30</v>
      </c>
      <c r="E69" s="95">
        <v>30</v>
      </c>
      <c r="F69" s="95">
        <v>30</v>
      </c>
      <c r="G69" s="95">
        <v>232</v>
      </c>
      <c r="H69" s="96">
        <v>240</v>
      </c>
      <c r="I69" s="97"/>
      <c r="J69" s="95">
        <v>111.69</v>
      </c>
      <c r="K69" s="96">
        <v>111.69</v>
      </c>
      <c r="L69" s="95">
        <v>240</v>
      </c>
      <c r="M69" s="97"/>
      <c r="N69" s="24"/>
      <c r="O69" s="97"/>
      <c r="P69" s="171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3"/>
      <c r="AC69" s="174"/>
      <c r="AD69" s="175"/>
      <c r="AF69" s="98">
        <f t="shared" si="20"/>
        <v>0</v>
      </c>
      <c r="AG69" s="61"/>
      <c r="AI69" s="51">
        <f t="shared" si="2"/>
        <v>0</v>
      </c>
      <c r="AJ69" s="51">
        <f t="shared" si="4"/>
        <v>0</v>
      </c>
      <c r="AK69" s="51">
        <f t="shared" si="5"/>
        <v>0</v>
      </c>
      <c r="AL69" s="51">
        <f t="shared" si="6"/>
        <v>0</v>
      </c>
      <c r="AM69" s="51">
        <f t="shared" si="7"/>
        <v>0</v>
      </c>
      <c r="AN69" s="51">
        <f t="shared" si="8"/>
        <v>0</v>
      </c>
      <c r="AO69" s="51">
        <f t="shared" si="9"/>
        <v>0</v>
      </c>
      <c r="AP69" s="51">
        <f t="shared" si="10"/>
        <v>0</v>
      </c>
      <c r="AQ69" s="51">
        <f t="shared" si="11"/>
        <v>0</v>
      </c>
      <c r="AR69" s="51">
        <f t="shared" si="12"/>
        <v>0</v>
      </c>
      <c r="AS69" s="51">
        <f t="shared" si="13"/>
        <v>0</v>
      </c>
      <c r="AT69" s="51">
        <f t="shared" si="14"/>
        <v>0</v>
      </c>
      <c r="AU69" s="51">
        <f t="shared" si="15"/>
        <v>0</v>
      </c>
      <c r="AV69" s="51">
        <f t="shared" si="16"/>
        <v>0</v>
      </c>
      <c r="AW69" s="51">
        <f t="shared" si="17"/>
        <v>0</v>
      </c>
    </row>
    <row r="70" spans="2:49" x14ac:dyDescent="0.3">
      <c r="B70" s="59"/>
      <c r="C70" s="104" t="s">
        <v>85</v>
      </c>
      <c r="D70" s="95">
        <v>30</v>
      </c>
      <c r="E70" s="95">
        <v>30</v>
      </c>
      <c r="F70" s="95">
        <v>30</v>
      </c>
      <c r="G70" s="95">
        <v>300</v>
      </c>
      <c r="H70" s="96">
        <v>368</v>
      </c>
      <c r="I70" s="97"/>
      <c r="J70" s="95">
        <v>368</v>
      </c>
      <c r="K70" s="96">
        <v>368</v>
      </c>
      <c r="L70" s="95">
        <v>368</v>
      </c>
      <c r="M70" s="97"/>
      <c r="N70" s="24"/>
      <c r="O70" s="97"/>
      <c r="P70" s="171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3"/>
      <c r="AC70" s="174"/>
      <c r="AD70" s="175"/>
      <c r="AF70" s="98">
        <f t="shared" si="20"/>
        <v>0</v>
      </c>
      <c r="AG70" s="61"/>
      <c r="AI70" s="51">
        <f t="shared" si="2"/>
        <v>0</v>
      </c>
      <c r="AJ70" s="51">
        <f t="shared" si="4"/>
        <v>0</v>
      </c>
      <c r="AK70" s="51">
        <f t="shared" si="5"/>
        <v>0</v>
      </c>
      <c r="AL70" s="51">
        <f t="shared" si="6"/>
        <v>0</v>
      </c>
      <c r="AM70" s="51">
        <f t="shared" si="7"/>
        <v>0</v>
      </c>
      <c r="AN70" s="51">
        <f t="shared" si="8"/>
        <v>0</v>
      </c>
      <c r="AO70" s="51">
        <f t="shared" si="9"/>
        <v>0</v>
      </c>
      <c r="AP70" s="51">
        <f t="shared" si="10"/>
        <v>0</v>
      </c>
      <c r="AQ70" s="51">
        <f t="shared" si="11"/>
        <v>0</v>
      </c>
      <c r="AR70" s="51">
        <f t="shared" si="12"/>
        <v>0</v>
      </c>
      <c r="AS70" s="51">
        <f t="shared" si="13"/>
        <v>0</v>
      </c>
      <c r="AT70" s="51">
        <f t="shared" si="14"/>
        <v>0</v>
      </c>
      <c r="AU70" s="51">
        <f t="shared" si="15"/>
        <v>0</v>
      </c>
      <c r="AV70" s="51">
        <f t="shared" si="16"/>
        <v>0</v>
      </c>
      <c r="AW70" s="51">
        <f t="shared" si="17"/>
        <v>0</v>
      </c>
    </row>
    <row r="71" spans="2:49" x14ac:dyDescent="0.3">
      <c r="B71" s="59"/>
      <c r="C71" s="104" t="s">
        <v>86</v>
      </c>
      <c r="D71" s="95">
        <v>260</v>
      </c>
      <c r="E71" s="95">
        <v>260</v>
      </c>
      <c r="F71" s="95">
        <v>260</v>
      </c>
      <c r="G71" s="95">
        <v>500</v>
      </c>
      <c r="H71" s="96">
        <v>1080</v>
      </c>
      <c r="I71" s="97"/>
      <c r="J71" s="95">
        <v>1080</v>
      </c>
      <c r="K71" s="96">
        <v>1080</v>
      </c>
      <c r="L71" s="95">
        <v>1080</v>
      </c>
      <c r="M71" s="97"/>
      <c r="N71" s="24"/>
      <c r="O71" s="97"/>
      <c r="P71" s="171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3"/>
      <c r="AC71" s="174"/>
      <c r="AD71" s="175"/>
      <c r="AF71" s="98">
        <f t="shared" si="20"/>
        <v>0</v>
      </c>
      <c r="AG71" s="61"/>
      <c r="AI71" s="51">
        <f t="shared" si="2"/>
        <v>0</v>
      </c>
      <c r="AJ71" s="51">
        <f t="shared" si="4"/>
        <v>0</v>
      </c>
      <c r="AK71" s="51">
        <f t="shared" si="5"/>
        <v>0</v>
      </c>
      <c r="AL71" s="51">
        <f t="shared" si="6"/>
        <v>0</v>
      </c>
      <c r="AM71" s="51">
        <f t="shared" si="7"/>
        <v>0</v>
      </c>
      <c r="AN71" s="51">
        <f t="shared" si="8"/>
        <v>0</v>
      </c>
      <c r="AO71" s="51">
        <f t="shared" si="9"/>
        <v>0</v>
      </c>
      <c r="AP71" s="51">
        <f t="shared" si="10"/>
        <v>0</v>
      </c>
      <c r="AQ71" s="51">
        <f t="shared" si="11"/>
        <v>0</v>
      </c>
      <c r="AR71" s="51">
        <f t="shared" si="12"/>
        <v>0</v>
      </c>
      <c r="AS71" s="51">
        <f t="shared" si="13"/>
        <v>0</v>
      </c>
      <c r="AT71" s="51">
        <f t="shared" si="14"/>
        <v>0</v>
      </c>
      <c r="AU71" s="51">
        <f t="shared" si="15"/>
        <v>0</v>
      </c>
      <c r="AV71" s="51">
        <f t="shared" si="16"/>
        <v>0</v>
      </c>
      <c r="AW71" s="51">
        <f t="shared" si="17"/>
        <v>0</v>
      </c>
    </row>
    <row r="72" spans="2:49" ht="15" thickBot="1" x14ac:dyDescent="0.35">
      <c r="B72" s="59"/>
      <c r="C72" s="105" t="s">
        <v>87</v>
      </c>
      <c r="D72" s="106">
        <v>260</v>
      </c>
      <c r="E72" s="106">
        <v>260</v>
      </c>
      <c r="F72" s="106">
        <v>260</v>
      </c>
      <c r="G72" s="106">
        <v>840</v>
      </c>
      <c r="H72" s="107">
        <v>2120</v>
      </c>
      <c r="I72" s="97"/>
      <c r="J72" s="95">
        <v>2120</v>
      </c>
      <c r="K72" s="96">
        <v>2120</v>
      </c>
      <c r="L72" s="95">
        <v>2120</v>
      </c>
      <c r="M72" s="97"/>
      <c r="N72" s="25"/>
      <c r="O72" s="97"/>
      <c r="P72" s="181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3"/>
      <c r="AC72" s="184"/>
      <c r="AD72" s="185"/>
      <c r="AF72" s="98">
        <f t="shared" si="20"/>
        <v>0</v>
      </c>
      <c r="AG72" s="61"/>
      <c r="AI72" s="51">
        <f t="shared" si="2"/>
        <v>0</v>
      </c>
      <c r="AJ72" s="51">
        <f t="shared" si="4"/>
        <v>0</v>
      </c>
      <c r="AK72" s="51">
        <f t="shared" si="5"/>
        <v>0</v>
      </c>
      <c r="AL72" s="51">
        <f t="shared" si="6"/>
        <v>0</v>
      </c>
      <c r="AM72" s="51">
        <f t="shared" si="7"/>
        <v>0</v>
      </c>
      <c r="AN72" s="51">
        <f t="shared" si="8"/>
        <v>0</v>
      </c>
      <c r="AO72" s="51">
        <f t="shared" si="9"/>
        <v>0</v>
      </c>
      <c r="AP72" s="51">
        <f t="shared" si="10"/>
        <v>0</v>
      </c>
      <c r="AQ72" s="51">
        <f t="shared" si="11"/>
        <v>0</v>
      </c>
      <c r="AR72" s="51">
        <f t="shared" si="12"/>
        <v>0</v>
      </c>
      <c r="AS72" s="51">
        <f t="shared" si="13"/>
        <v>0</v>
      </c>
      <c r="AT72" s="51">
        <f t="shared" si="14"/>
        <v>0</v>
      </c>
      <c r="AU72" s="51">
        <f t="shared" si="15"/>
        <v>0</v>
      </c>
      <c r="AV72" s="51">
        <f t="shared" si="16"/>
        <v>0</v>
      </c>
      <c r="AW72" s="51">
        <f t="shared" si="17"/>
        <v>0</v>
      </c>
    </row>
    <row r="73" spans="2:49" ht="9.75" customHeight="1" thickBot="1" x14ac:dyDescent="0.35">
      <c r="B73" s="108"/>
      <c r="C73" s="109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11"/>
      <c r="AG73" s="112"/>
    </row>
  </sheetData>
  <sheetProtection algorithmName="SHA-512" hashValue="gt4eZkFZdwasom8atNzlAbEArnlZxHyXz/VYTDytAF096QdbAfwgTFPgHxuBqrzdgLsxw+3I0ns434X8yjzMXA==" saltValue="oQ5EKk67ShK50QXARS70mg==" spinCount="100000" sheet="1" objects="1" scenarios="1"/>
  <mergeCells count="31">
    <mergeCell ref="D14:H14"/>
    <mergeCell ref="J14:L14"/>
    <mergeCell ref="D3:G3"/>
    <mergeCell ref="E4:F4"/>
    <mergeCell ref="E5:F5"/>
    <mergeCell ref="D6:E6"/>
    <mergeCell ref="F6:G6"/>
    <mergeCell ref="D7:G7"/>
    <mergeCell ref="G9:O9"/>
    <mergeCell ref="G10:O10"/>
    <mergeCell ref="G11:O11"/>
    <mergeCell ref="G12:O12"/>
    <mergeCell ref="N4:P4"/>
    <mergeCell ref="N3:P3"/>
    <mergeCell ref="X15:X16"/>
    <mergeCell ref="Y15:Y16"/>
    <mergeCell ref="Z15:Z16"/>
    <mergeCell ref="C15:C16"/>
    <mergeCell ref="P15:P16"/>
    <mergeCell ref="Q15:Q16"/>
    <mergeCell ref="R15:R16"/>
    <mergeCell ref="S15:S16"/>
    <mergeCell ref="T15:T16"/>
    <mergeCell ref="U15:U16"/>
    <mergeCell ref="V15:V16"/>
    <mergeCell ref="W15:W16"/>
    <mergeCell ref="AA15:AA16"/>
    <mergeCell ref="AB15:AB16"/>
    <mergeCell ref="AC15:AC16"/>
    <mergeCell ref="AD15:AD16"/>
    <mergeCell ref="AF15:AF16"/>
  </mergeCells>
  <conditionalFormatting sqref="D18:H26 D28:H33 D35:H50 D52:H61 D63:H63 D65:H65 D67:H72">
    <cfRule type="cellIs" dxfId="54" priority="22" operator="lessThan">
      <formula>$AF18</formula>
    </cfRule>
    <cfRule type="cellIs" dxfId="53" priority="23" operator="greaterThanOrEqual">
      <formula>$AF18</formula>
    </cfRule>
  </conditionalFormatting>
  <conditionalFormatting sqref="D63:H63 E67:AD72">
    <cfRule type="cellIs" dxfId="52" priority="28" operator="lessThan">
      <formula>#REF!</formula>
    </cfRule>
    <cfRule type="cellIs" dxfId="51" priority="29" operator="lessThan">
      <formula>#REF!</formula>
    </cfRule>
  </conditionalFormatting>
  <conditionalFormatting sqref="I63">
    <cfRule type="cellIs" dxfId="50" priority="8" operator="lessThan">
      <formula>#REF!</formula>
    </cfRule>
    <cfRule type="cellIs" dxfId="49" priority="9" operator="lessThan">
      <formula>#REF!</formula>
    </cfRule>
  </conditionalFormatting>
  <conditionalFormatting sqref="I67:I72">
    <cfRule type="cellIs" dxfId="48" priority="6" operator="lessThan">
      <formula>#REF!</formula>
    </cfRule>
    <cfRule type="cellIs" dxfId="47" priority="7" operator="lessThan">
      <formula>#REF!</formula>
    </cfRule>
  </conditionalFormatting>
  <conditionalFormatting sqref="J18:L26 J28:L33 J35:L50 J52:L61 J63:L63 J65:L65 J67:L72">
    <cfRule type="cellIs" dxfId="46" priority="2" operator="lessThan">
      <formula>$AF18</formula>
    </cfRule>
  </conditionalFormatting>
  <conditionalFormatting sqref="J18:L26 J28:L33 J35:L50 J52:L61 J63:L63">
    <cfRule type="cellIs" dxfId="45" priority="5" operator="greaterThanOrEqual">
      <formula>$AF18</formula>
    </cfRule>
  </conditionalFormatting>
  <conditionalFormatting sqref="J65:L65">
    <cfRule type="cellIs" dxfId="44" priority="3" operator="greaterThanOrEqual">
      <formula>$AF65</formula>
    </cfRule>
  </conditionalFormatting>
  <conditionalFormatting sqref="J67:L72">
    <cfRule type="cellIs" dxfId="43" priority="4" operator="greaterThanOrEqual">
      <formula>$AF67</formula>
    </cfRule>
  </conditionalFormatting>
  <conditionalFormatting sqref="M67:N72">
    <cfRule type="cellIs" dxfId="42" priority="10" operator="lessThan">
      <formula>#REF!</formula>
    </cfRule>
    <cfRule type="cellIs" dxfId="41" priority="11" operator="lessThan">
      <formula>#REF!</formula>
    </cfRule>
  </conditionalFormatting>
  <conditionalFormatting sqref="M63:AD63 P65:AD65">
    <cfRule type="cellIs" dxfId="40" priority="15" operator="lessThan">
      <formula>#REF!</formula>
    </cfRule>
  </conditionalFormatting>
  <conditionalFormatting sqref="M63:AD63">
    <cfRule type="cellIs" dxfId="39" priority="14" operator="lessThan">
      <formula>#REF!</formula>
    </cfRule>
  </conditionalFormatting>
  <conditionalFormatting sqref="N18:N26">
    <cfRule type="cellIs" dxfId="38" priority="20" operator="lessThan">
      <formula>#REF!</formula>
    </cfRule>
    <cfRule type="cellIs" dxfId="37" priority="21" operator="lessThan">
      <formula>#REF!</formula>
    </cfRule>
  </conditionalFormatting>
  <conditionalFormatting sqref="N28:N33">
    <cfRule type="cellIs" dxfId="36" priority="18" operator="lessThan">
      <formula>#REF!</formula>
    </cfRule>
    <cfRule type="cellIs" dxfId="35" priority="19" operator="lessThan">
      <formula>#REF!</formula>
    </cfRule>
  </conditionalFormatting>
  <conditionalFormatting sqref="N35:N61">
    <cfRule type="cellIs" dxfId="34" priority="16" operator="lessThan">
      <formula>#REF!</formula>
    </cfRule>
    <cfRule type="cellIs" dxfId="33" priority="17" operator="lessThan">
      <formula>#REF!</formula>
    </cfRule>
  </conditionalFormatting>
  <conditionalFormatting sqref="N65">
    <cfRule type="cellIs" dxfId="32" priority="12" operator="lessThan">
      <formula>#REF!</formula>
    </cfRule>
    <cfRule type="cellIs" dxfId="31" priority="13" operator="lessThan">
      <formula>#REF!</formula>
    </cfRule>
  </conditionalFormatting>
  <conditionalFormatting sqref="P17:AD17">
    <cfRule type="cellIs" dxfId="30" priority="1" operator="lessThan">
      <formula>#REF!</formula>
    </cfRule>
  </conditionalFormatting>
  <conditionalFormatting sqref="P18:AD26">
    <cfRule type="cellIs" dxfId="29" priority="27" operator="lessThan">
      <formula>#REF!</formula>
    </cfRule>
  </conditionalFormatting>
  <conditionalFormatting sqref="P18:AD65">
    <cfRule type="cellIs" dxfId="28" priority="24" operator="lessThan">
      <formula>#REF!</formula>
    </cfRule>
  </conditionalFormatting>
  <conditionalFormatting sqref="P28:AD33">
    <cfRule type="cellIs" dxfId="27" priority="26" operator="lessThan">
      <formula>#REF!</formula>
    </cfRule>
  </conditionalFormatting>
  <conditionalFormatting sqref="P35:AD61">
    <cfRule type="cellIs" dxfId="26" priority="25" operator="lessThan">
      <formula>#REF!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2"/>
  <dimension ref="B1:W69"/>
  <sheetViews>
    <sheetView zoomScale="70" zoomScaleNormal="70" zoomScaleSheetLayoutView="70" workbookViewId="0">
      <selection activeCell="I9" sqref="I9:M9"/>
    </sheetView>
  </sheetViews>
  <sheetFormatPr baseColWidth="10" defaultColWidth="11.44140625" defaultRowHeight="14.4" x14ac:dyDescent="0.3"/>
  <cols>
    <col min="1" max="1" width="11.44140625" style="51"/>
    <col min="2" max="2" width="1.44140625" style="51" customWidth="1"/>
    <col min="3" max="3" width="35.109375" style="51" customWidth="1"/>
    <col min="4" max="4" width="9.44140625" style="52" bestFit="1" customWidth="1"/>
    <col min="5" max="5" width="8.5546875" style="52" customWidth="1"/>
    <col min="6" max="10" width="12" style="52" customWidth="1"/>
    <col min="11" max="11" width="1.88671875" style="52" customWidth="1"/>
    <col min="12" max="12" width="16.88671875" style="52" customWidth="1"/>
    <col min="13" max="13" width="1.5546875" style="52" customWidth="1"/>
    <col min="14" max="16" width="16.44140625" style="51" customWidth="1"/>
    <col min="17" max="17" width="3.33203125" style="51" customWidth="1"/>
    <col min="18" max="18" width="11.44140625" style="53"/>
    <col min="19" max="19" width="1.5546875" style="51" customWidth="1"/>
    <col min="20" max="20" width="11.44140625" style="51"/>
    <col min="21" max="23" width="0" style="51" hidden="1" customWidth="1"/>
    <col min="24" max="16384" width="11.44140625" style="51"/>
  </cols>
  <sheetData>
    <row r="1" spans="2:23" ht="15" thickBot="1" x14ac:dyDescent="0.35"/>
    <row r="2" spans="2:23" ht="7.5" customHeight="1" x14ac:dyDescent="0.3">
      <c r="B2" s="54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5"/>
      <c r="O2" s="55"/>
      <c r="P2" s="55"/>
      <c r="Q2" s="55"/>
      <c r="R2" s="57"/>
      <c r="S2" s="58"/>
    </row>
    <row r="3" spans="2:23" ht="25.5" customHeight="1" x14ac:dyDescent="0.3">
      <c r="B3" s="59"/>
      <c r="C3" s="60" t="s">
        <v>90</v>
      </c>
      <c r="D3" s="302"/>
      <c r="E3" s="302"/>
      <c r="F3" s="302"/>
      <c r="G3" s="302"/>
      <c r="H3" s="302"/>
      <c r="S3" s="61"/>
    </row>
    <row r="4" spans="2:23" ht="25.5" customHeight="1" x14ac:dyDescent="0.3">
      <c r="B4" s="59"/>
      <c r="C4" s="62" t="s">
        <v>96</v>
      </c>
      <c r="D4" s="11" t="s">
        <v>97</v>
      </c>
      <c r="E4" s="303" t="s">
        <v>99</v>
      </c>
      <c r="F4" s="303"/>
      <c r="G4" s="314"/>
      <c r="H4" s="315"/>
      <c r="J4" s="313" t="s">
        <v>210</v>
      </c>
      <c r="K4" s="313"/>
      <c r="L4" s="313"/>
      <c r="M4" s="313"/>
      <c r="N4" s="313"/>
      <c r="O4" s="113" t="s">
        <v>211</v>
      </c>
      <c r="S4" s="61"/>
    </row>
    <row r="5" spans="2:23" ht="25.5" customHeight="1" x14ac:dyDescent="0.3">
      <c r="B5" s="59"/>
      <c r="D5" s="26" t="s">
        <v>98</v>
      </c>
      <c r="E5" s="319" t="s">
        <v>100</v>
      </c>
      <c r="F5" s="319"/>
      <c r="G5" s="320"/>
      <c r="H5" s="321"/>
      <c r="J5" s="318"/>
      <c r="K5" s="318"/>
      <c r="L5" s="318"/>
      <c r="M5" s="318"/>
      <c r="N5" s="318"/>
      <c r="O5" s="63"/>
      <c r="S5" s="61"/>
    </row>
    <row r="6" spans="2:23" ht="25.5" customHeight="1" x14ac:dyDescent="0.3">
      <c r="B6" s="59"/>
      <c r="C6" s="114" t="s">
        <v>91</v>
      </c>
      <c r="D6" s="322"/>
      <c r="E6" s="323"/>
      <c r="F6" s="323"/>
      <c r="G6" s="323"/>
      <c r="H6" s="324"/>
      <c r="S6" s="61"/>
    </row>
    <row r="7" spans="2:23" ht="8.25" customHeight="1" thickBot="1" x14ac:dyDescent="0.35">
      <c r="B7" s="59"/>
      <c r="C7" s="65"/>
      <c r="D7" s="63"/>
      <c r="E7" s="63"/>
      <c r="N7" s="64"/>
      <c r="S7" s="61"/>
    </row>
    <row r="8" spans="2:23" ht="46.5" customHeight="1" x14ac:dyDescent="0.3">
      <c r="B8" s="59"/>
      <c r="I8" s="304" t="s">
        <v>142</v>
      </c>
      <c r="J8" s="305"/>
      <c r="K8" s="305"/>
      <c r="L8" s="305"/>
      <c r="M8" s="306"/>
      <c r="N8" s="16"/>
      <c r="O8" s="17"/>
      <c r="P8" s="18"/>
      <c r="S8" s="61"/>
    </row>
    <row r="9" spans="2:23" ht="46.5" customHeight="1" x14ac:dyDescent="0.3">
      <c r="B9" s="59"/>
      <c r="I9" s="307" t="s">
        <v>143</v>
      </c>
      <c r="J9" s="308"/>
      <c r="K9" s="308"/>
      <c r="L9" s="308"/>
      <c r="M9" s="309"/>
      <c r="N9" s="19"/>
      <c r="O9" s="13"/>
      <c r="P9" s="20"/>
      <c r="S9" s="61"/>
    </row>
    <row r="10" spans="2:23" ht="29.25" customHeight="1" thickBot="1" x14ac:dyDescent="0.35">
      <c r="B10" s="59"/>
      <c r="I10" s="310" t="s">
        <v>101</v>
      </c>
      <c r="J10" s="311"/>
      <c r="K10" s="311"/>
      <c r="L10" s="311"/>
      <c r="M10" s="312"/>
      <c r="N10" s="21"/>
      <c r="O10" s="22"/>
      <c r="P10" s="23"/>
      <c r="S10" s="61"/>
    </row>
    <row r="11" spans="2:23" ht="6" customHeight="1" thickBot="1" x14ac:dyDescent="0.35">
      <c r="B11" s="59"/>
      <c r="I11" s="67"/>
      <c r="J11" s="68"/>
      <c r="K11" s="68"/>
      <c r="L11" s="68"/>
      <c r="M11" s="68"/>
      <c r="N11" s="53"/>
      <c r="O11" s="53"/>
      <c r="P11" s="53"/>
      <c r="S11" s="61"/>
    </row>
    <row r="12" spans="2:23" ht="30" customHeight="1" x14ac:dyDescent="0.3">
      <c r="B12" s="59"/>
      <c r="C12" s="115"/>
      <c r="D12" s="316" t="s">
        <v>209</v>
      </c>
      <c r="E12" s="317"/>
      <c r="F12" s="69" t="s">
        <v>26</v>
      </c>
      <c r="G12" s="70" t="s">
        <v>27</v>
      </c>
      <c r="H12" s="71" t="s">
        <v>28</v>
      </c>
      <c r="I12" s="72" t="s">
        <v>29</v>
      </c>
      <c r="J12" s="73" t="s">
        <v>30</v>
      </c>
      <c r="K12" s="74"/>
      <c r="L12" s="78" t="s">
        <v>104</v>
      </c>
      <c r="M12" s="74"/>
      <c r="N12" s="116" t="s">
        <v>89</v>
      </c>
      <c r="O12" s="117" t="s">
        <v>89</v>
      </c>
      <c r="P12" s="118" t="s">
        <v>89</v>
      </c>
      <c r="R12" s="119" t="s">
        <v>92</v>
      </c>
      <c r="S12" s="61"/>
    </row>
    <row r="13" spans="2:23" x14ac:dyDescent="0.3">
      <c r="B13" s="59"/>
      <c r="C13" s="84" t="s">
        <v>103</v>
      </c>
      <c r="D13" s="126"/>
      <c r="E13" s="127"/>
      <c r="F13" s="85"/>
      <c r="G13" s="85"/>
      <c r="H13" s="85"/>
      <c r="I13" s="85"/>
      <c r="J13" s="86"/>
      <c r="K13" s="87"/>
      <c r="L13" s="89"/>
      <c r="M13" s="87"/>
      <c r="N13" s="90"/>
      <c r="O13" s="91"/>
      <c r="P13" s="92"/>
      <c r="R13" s="93"/>
      <c r="S13" s="61"/>
    </row>
    <row r="14" spans="2:23" x14ac:dyDescent="0.3">
      <c r="B14" s="59"/>
      <c r="C14" s="193" t="s">
        <v>265</v>
      </c>
      <c r="D14" s="325" t="s">
        <v>212</v>
      </c>
      <c r="E14" s="326"/>
      <c r="F14" s="187">
        <f>1.19*0.8</f>
        <v>0.95199999999999996</v>
      </c>
      <c r="G14" s="191">
        <f>0.24*0.8</f>
        <v>0.192</v>
      </c>
      <c r="H14" s="191">
        <f>0.24*0.8</f>
        <v>0.192</v>
      </c>
      <c r="I14" s="191">
        <f>1.19*0.8</f>
        <v>0.95199999999999996</v>
      </c>
      <c r="J14" s="191">
        <f>1.19*0.8</f>
        <v>0.95199999999999996</v>
      </c>
      <c r="K14" s="97"/>
      <c r="L14" s="24"/>
      <c r="M14" s="97"/>
      <c r="N14" s="5"/>
      <c r="O14" s="6"/>
      <c r="P14" s="7"/>
      <c r="R14" s="98">
        <f>MAX(U14:W14)</f>
        <v>0</v>
      </c>
      <c r="S14" s="61"/>
      <c r="U14" s="51">
        <f>IF(LEFT(N14,1)="&lt;",SUBSTITUTE(N14,"&lt;","")+0,N14+0)</f>
        <v>0</v>
      </c>
      <c r="V14" s="51">
        <f t="shared" ref="V14:W29" si="0">IF(LEFT(O14,1)="&lt;",SUBSTITUTE(O14,"&lt;","")+0,O14+0)</f>
        <v>0</v>
      </c>
      <c r="W14" s="51">
        <f t="shared" si="0"/>
        <v>0</v>
      </c>
    </row>
    <row r="15" spans="2:23" x14ac:dyDescent="0.3">
      <c r="B15" s="59"/>
      <c r="C15" s="190" t="s">
        <v>266</v>
      </c>
      <c r="D15" s="325" t="s">
        <v>212</v>
      </c>
      <c r="E15" s="326"/>
      <c r="F15" s="194">
        <f>0.3/1000</f>
        <v>2.9999999999999997E-4</v>
      </c>
      <c r="G15" s="194">
        <f>0.3/1000</f>
        <v>2.9999999999999997E-4</v>
      </c>
      <c r="H15" s="256">
        <f>0.78/1000</f>
        <v>7.7999999999999999E-4</v>
      </c>
      <c r="I15" s="256">
        <f>0.78/1000</f>
        <v>7.7999999999999999E-4</v>
      </c>
      <c r="J15" s="256">
        <f>0.78/1000</f>
        <v>7.7999999999999999E-4</v>
      </c>
      <c r="K15" s="97"/>
      <c r="L15" s="24"/>
      <c r="M15" s="97"/>
      <c r="N15" s="5"/>
      <c r="O15" s="6"/>
      <c r="P15" s="7"/>
      <c r="R15" s="98">
        <f t="shared" ref="R15:R68" si="1">MAX(U15:W15)</f>
        <v>0</v>
      </c>
      <c r="S15" s="61"/>
      <c r="U15" s="51">
        <f t="shared" ref="U15:U68" si="2">IF(LEFT(N15,1)="&lt;",SUBSTITUTE(N15,"&lt;","")+0,N15+0)</f>
        <v>0</v>
      </c>
      <c r="V15" s="51">
        <f t="shared" si="0"/>
        <v>0</v>
      </c>
      <c r="W15" s="51">
        <f t="shared" si="0"/>
        <v>0</v>
      </c>
    </row>
    <row r="16" spans="2:23" x14ac:dyDescent="0.3">
      <c r="B16" s="59"/>
      <c r="C16" s="190" t="s">
        <v>264</v>
      </c>
      <c r="D16" s="325" t="s">
        <v>212</v>
      </c>
      <c r="E16" s="326"/>
      <c r="F16" s="256">
        <f>0.41/1000</f>
        <v>4.0999999999999999E-4</v>
      </c>
      <c r="G16" s="256">
        <f>0.41/1000</f>
        <v>4.0999999999999999E-4</v>
      </c>
      <c r="H16" s="256">
        <f>0.41/1000</f>
        <v>4.0999999999999999E-4</v>
      </c>
      <c r="I16" s="256">
        <f>0.41/1000</f>
        <v>4.0999999999999999E-4</v>
      </c>
      <c r="J16" s="256">
        <f>0.41/1000</f>
        <v>4.0999999999999999E-4</v>
      </c>
      <c r="K16" s="97"/>
      <c r="L16" s="24"/>
      <c r="M16" s="97"/>
      <c r="N16" s="5"/>
      <c r="O16" s="6"/>
      <c r="P16" s="7"/>
      <c r="R16" s="98">
        <f t="shared" si="1"/>
        <v>0</v>
      </c>
      <c r="S16" s="61"/>
      <c r="U16" s="51">
        <f t="shared" si="2"/>
        <v>0</v>
      </c>
      <c r="V16" s="51">
        <f t="shared" si="0"/>
        <v>0</v>
      </c>
      <c r="W16" s="51">
        <f t="shared" si="0"/>
        <v>0</v>
      </c>
    </row>
    <row r="17" spans="2:23" x14ac:dyDescent="0.3">
      <c r="B17" s="59"/>
      <c r="C17" s="195" t="s">
        <v>267</v>
      </c>
      <c r="D17" s="327" t="s">
        <v>212</v>
      </c>
      <c r="E17" s="328"/>
      <c r="F17" s="196">
        <f>8/1000</f>
        <v>8.0000000000000002E-3</v>
      </c>
      <c r="G17" s="196">
        <f t="shared" ref="G17:J17" si="3">8/1000</f>
        <v>8.0000000000000002E-3</v>
      </c>
      <c r="H17" s="196">
        <f t="shared" si="3"/>
        <v>8.0000000000000002E-3</v>
      </c>
      <c r="I17" s="196">
        <f t="shared" si="3"/>
        <v>8.0000000000000002E-3</v>
      </c>
      <c r="J17" s="196">
        <f t="shared" si="3"/>
        <v>8.0000000000000002E-3</v>
      </c>
      <c r="K17" s="97"/>
      <c r="L17" s="24"/>
      <c r="M17" s="97"/>
      <c r="N17" s="5"/>
      <c r="O17" s="6"/>
      <c r="P17" s="7"/>
      <c r="R17" s="98">
        <f t="shared" si="1"/>
        <v>0</v>
      </c>
      <c r="S17" s="61"/>
      <c r="U17" s="51">
        <f t="shared" si="2"/>
        <v>0</v>
      </c>
      <c r="V17" s="51">
        <f t="shared" si="0"/>
        <v>0</v>
      </c>
      <c r="W17" s="51">
        <f t="shared" si="0"/>
        <v>0</v>
      </c>
    </row>
    <row r="18" spans="2:23" x14ac:dyDescent="0.3">
      <c r="B18" s="59"/>
      <c r="C18" s="190"/>
      <c r="D18" s="325" t="s">
        <v>212</v>
      </c>
      <c r="E18" s="326"/>
      <c r="F18" s="191"/>
      <c r="G18" s="191"/>
      <c r="H18" s="191"/>
      <c r="I18" s="191"/>
      <c r="J18" s="192"/>
      <c r="K18" s="97"/>
      <c r="L18" s="24"/>
      <c r="M18" s="97"/>
      <c r="N18" s="5"/>
      <c r="O18" s="6"/>
      <c r="P18" s="7"/>
      <c r="R18" s="98">
        <f t="shared" si="1"/>
        <v>0</v>
      </c>
      <c r="S18" s="61"/>
      <c r="U18" s="51">
        <f t="shared" si="2"/>
        <v>0</v>
      </c>
      <c r="V18" s="51">
        <f t="shared" si="0"/>
        <v>0</v>
      </c>
      <c r="W18" s="51">
        <f t="shared" si="0"/>
        <v>0</v>
      </c>
    </row>
    <row r="19" spans="2:23" x14ac:dyDescent="0.3">
      <c r="B19" s="59"/>
      <c r="C19" s="190"/>
      <c r="D19" s="325" t="s">
        <v>212</v>
      </c>
      <c r="E19" s="326"/>
      <c r="F19" s="191"/>
      <c r="G19" s="191"/>
      <c r="H19" s="191"/>
      <c r="I19" s="191"/>
      <c r="J19" s="192"/>
      <c r="K19" s="97"/>
      <c r="L19" s="24"/>
      <c r="M19" s="97"/>
      <c r="N19" s="5"/>
      <c r="O19" s="6"/>
      <c r="P19" s="7"/>
      <c r="R19" s="98">
        <f t="shared" si="1"/>
        <v>0</v>
      </c>
      <c r="S19" s="61"/>
      <c r="U19" s="51">
        <f t="shared" si="2"/>
        <v>0</v>
      </c>
      <c r="V19" s="51">
        <f t="shared" si="0"/>
        <v>0</v>
      </c>
      <c r="W19" s="51">
        <f t="shared" si="0"/>
        <v>0</v>
      </c>
    </row>
    <row r="20" spans="2:23" x14ac:dyDescent="0.3">
      <c r="B20" s="59"/>
      <c r="C20" s="190"/>
      <c r="D20" s="325" t="s">
        <v>212</v>
      </c>
      <c r="E20" s="326"/>
      <c r="F20" s="191"/>
      <c r="G20" s="191"/>
      <c r="H20" s="191"/>
      <c r="I20" s="191"/>
      <c r="J20" s="192"/>
      <c r="K20" s="97"/>
      <c r="L20" s="24"/>
      <c r="M20" s="97"/>
      <c r="N20" s="5"/>
      <c r="O20" s="6"/>
      <c r="P20" s="7"/>
      <c r="R20" s="98">
        <f t="shared" si="1"/>
        <v>0</v>
      </c>
      <c r="S20" s="61"/>
      <c r="U20" s="51">
        <f t="shared" si="2"/>
        <v>0</v>
      </c>
      <c r="V20" s="51">
        <f t="shared" si="0"/>
        <v>0</v>
      </c>
      <c r="W20" s="51">
        <f t="shared" si="0"/>
        <v>0</v>
      </c>
    </row>
    <row r="21" spans="2:23" x14ac:dyDescent="0.3">
      <c r="B21" s="59"/>
      <c r="C21" s="190"/>
      <c r="D21" s="325" t="s">
        <v>212</v>
      </c>
      <c r="E21" s="326"/>
      <c r="F21" s="191"/>
      <c r="G21" s="191"/>
      <c r="H21" s="191"/>
      <c r="I21" s="191"/>
      <c r="J21" s="192"/>
      <c r="K21" s="97"/>
      <c r="L21" s="24"/>
      <c r="M21" s="97"/>
      <c r="N21" s="5"/>
      <c r="O21" s="6"/>
      <c r="P21" s="7"/>
      <c r="R21" s="98">
        <f t="shared" si="1"/>
        <v>0</v>
      </c>
      <c r="S21" s="61"/>
      <c r="U21" s="51">
        <f t="shared" si="2"/>
        <v>0</v>
      </c>
      <c r="V21" s="51">
        <f t="shared" si="0"/>
        <v>0</v>
      </c>
      <c r="W21" s="51">
        <f t="shared" si="0"/>
        <v>0</v>
      </c>
    </row>
    <row r="22" spans="2:23" x14ac:dyDescent="0.3">
      <c r="B22" s="59"/>
      <c r="C22" s="190"/>
      <c r="D22" s="325" t="s">
        <v>212</v>
      </c>
      <c r="E22" s="326"/>
      <c r="F22" s="191"/>
      <c r="G22" s="191"/>
      <c r="H22" s="191"/>
      <c r="I22" s="191"/>
      <c r="J22" s="192"/>
      <c r="K22" s="97"/>
      <c r="L22" s="24"/>
      <c r="M22" s="97"/>
      <c r="N22" s="5"/>
      <c r="O22" s="6"/>
      <c r="P22" s="7"/>
      <c r="R22" s="98">
        <f t="shared" si="1"/>
        <v>0</v>
      </c>
      <c r="S22" s="61"/>
      <c r="U22" s="51">
        <f t="shared" si="2"/>
        <v>0</v>
      </c>
      <c r="V22" s="51">
        <f t="shared" si="0"/>
        <v>0</v>
      </c>
      <c r="W22" s="51">
        <f t="shared" si="0"/>
        <v>0</v>
      </c>
    </row>
    <row r="23" spans="2:23" x14ac:dyDescent="0.3">
      <c r="B23" s="59"/>
      <c r="C23" s="190"/>
      <c r="D23" s="325" t="s">
        <v>212</v>
      </c>
      <c r="E23" s="326"/>
      <c r="F23" s="191"/>
      <c r="G23" s="191"/>
      <c r="H23" s="191"/>
      <c r="I23" s="191"/>
      <c r="J23" s="192"/>
      <c r="K23" s="97"/>
      <c r="L23" s="24"/>
      <c r="M23" s="97"/>
      <c r="N23" s="5"/>
      <c r="O23" s="6"/>
      <c r="P23" s="7"/>
      <c r="R23" s="98">
        <f t="shared" si="1"/>
        <v>0</v>
      </c>
      <c r="S23" s="61"/>
      <c r="U23" s="51">
        <f t="shared" si="2"/>
        <v>0</v>
      </c>
      <c r="V23" s="51">
        <f t="shared" si="0"/>
        <v>0</v>
      </c>
      <c r="W23" s="51">
        <f t="shared" si="0"/>
        <v>0</v>
      </c>
    </row>
    <row r="24" spans="2:23" x14ac:dyDescent="0.3">
      <c r="B24" s="59"/>
      <c r="C24" s="190"/>
      <c r="D24" s="325" t="s">
        <v>212</v>
      </c>
      <c r="E24" s="326"/>
      <c r="F24" s="191"/>
      <c r="G24" s="191"/>
      <c r="H24" s="191"/>
      <c r="I24" s="191"/>
      <c r="J24" s="192"/>
      <c r="K24" s="97"/>
      <c r="L24" s="24"/>
      <c r="M24" s="97"/>
      <c r="N24" s="5"/>
      <c r="O24" s="6"/>
      <c r="P24" s="7"/>
      <c r="R24" s="98">
        <f t="shared" si="1"/>
        <v>0</v>
      </c>
      <c r="S24" s="61"/>
      <c r="U24" s="51">
        <f t="shared" si="2"/>
        <v>0</v>
      </c>
      <c r="V24" s="51">
        <f t="shared" si="0"/>
        <v>0</v>
      </c>
      <c r="W24" s="51">
        <f t="shared" si="0"/>
        <v>0</v>
      </c>
    </row>
    <row r="25" spans="2:23" x14ac:dyDescent="0.3">
      <c r="B25" s="59"/>
      <c r="C25" s="190"/>
      <c r="D25" s="325" t="s">
        <v>212</v>
      </c>
      <c r="E25" s="326"/>
      <c r="F25" s="191"/>
      <c r="G25" s="191"/>
      <c r="H25" s="191"/>
      <c r="I25" s="191"/>
      <c r="J25" s="192"/>
      <c r="K25" s="97"/>
      <c r="L25" s="24"/>
      <c r="M25" s="97"/>
      <c r="N25" s="5"/>
      <c r="O25" s="6"/>
      <c r="P25" s="7"/>
      <c r="R25" s="98">
        <f t="shared" si="1"/>
        <v>0</v>
      </c>
      <c r="S25" s="61"/>
      <c r="U25" s="51">
        <f t="shared" si="2"/>
        <v>0</v>
      </c>
      <c r="V25" s="51">
        <f t="shared" si="0"/>
        <v>0</v>
      </c>
      <c r="W25" s="51">
        <f t="shared" si="0"/>
        <v>0</v>
      </c>
    </row>
    <row r="26" spans="2:23" x14ac:dyDescent="0.3">
      <c r="B26" s="59"/>
      <c r="C26" s="190"/>
      <c r="D26" s="325" t="s">
        <v>212</v>
      </c>
      <c r="E26" s="326"/>
      <c r="F26" s="191"/>
      <c r="G26" s="191"/>
      <c r="H26" s="191"/>
      <c r="I26" s="191"/>
      <c r="J26" s="192"/>
      <c r="K26" s="97"/>
      <c r="L26" s="24"/>
      <c r="M26" s="97"/>
      <c r="N26" s="5"/>
      <c r="O26" s="6"/>
      <c r="P26" s="7"/>
      <c r="R26" s="98">
        <f t="shared" si="1"/>
        <v>0</v>
      </c>
      <c r="S26" s="61"/>
      <c r="U26" s="51">
        <f t="shared" si="2"/>
        <v>0</v>
      </c>
      <c r="V26" s="51">
        <f t="shared" si="0"/>
        <v>0</v>
      </c>
      <c r="W26" s="51">
        <f t="shared" si="0"/>
        <v>0</v>
      </c>
    </row>
    <row r="27" spans="2:23" x14ac:dyDescent="0.3">
      <c r="B27" s="59"/>
      <c r="C27" s="190"/>
      <c r="D27" s="325" t="s">
        <v>212</v>
      </c>
      <c r="E27" s="326"/>
      <c r="F27" s="191"/>
      <c r="G27" s="191"/>
      <c r="H27" s="191"/>
      <c r="I27" s="191"/>
      <c r="J27" s="192"/>
      <c r="K27" s="97"/>
      <c r="L27" s="24"/>
      <c r="M27" s="97"/>
      <c r="N27" s="5"/>
      <c r="O27" s="6"/>
      <c r="P27" s="7"/>
      <c r="R27" s="98">
        <f t="shared" si="1"/>
        <v>0</v>
      </c>
      <c r="S27" s="61"/>
      <c r="U27" s="51">
        <f t="shared" si="2"/>
        <v>0</v>
      </c>
      <c r="V27" s="51">
        <f t="shared" si="0"/>
        <v>0</v>
      </c>
      <c r="W27" s="51">
        <f t="shared" si="0"/>
        <v>0</v>
      </c>
    </row>
    <row r="28" spans="2:23" x14ac:dyDescent="0.3">
      <c r="B28" s="59"/>
      <c r="C28" s="190"/>
      <c r="D28" s="325" t="s">
        <v>212</v>
      </c>
      <c r="E28" s="326"/>
      <c r="F28" s="191"/>
      <c r="G28" s="191"/>
      <c r="H28" s="191"/>
      <c r="I28" s="191"/>
      <c r="J28" s="192"/>
      <c r="K28" s="97"/>
      <c r="L28" s="24"/>
      <c r="M28" s="97"/>
      <c r="N28" s="5"/>
      <c r="O28" s="6"/>
      <c r="P28" s="7"/>
      <c r="R28" s="98">
        <f t="shared" si="1"/>
        <v>0</v>
      </c>
      <c r="S28" s="61"/>
      <c r="U28" s="51">
        <f t="shared" si="2"/>
        <v>0</v>
      </c>
      <c r="V28" s="51">
        <f t="shared" si="0"/>
        <v>0</v>
      </c>
      <c r="W28" s="51">
        <f t="shared" si="0"/>
        <v>0</v>
      </c>
    </row>
    <row r="29" spans="2:23" x14ac:dyDescent="0.3">
      <c r="B29" s="59"/>
      <c r="C29" s="190"/>
      <c r="D29" s="325" t="s">
        <v>212</v>
      </c>
      <c r="E29" s="326"/>
      <c r="F29" s="191"/>
      <c r="G29" s="191"/>
      <c r="H29" s="191"/>
      <c r="I29" s="191"/>
      <c r="J29" s="192"/>
      <c r="K29" s="97"/>
      <c r="L29" s="24"/>
      <c r="M29" s="97"/>
      <c r="N29" s="5"/>
      <c r="O29" s="6"/>
      <c r="P29" s="7"/>
      <c r="R29" s="98">
        <f t="shared" si="1"/>
        <v>0</v>
      </c>
      <c r="S29" s="61"/>
      <c r="U29" s="51">
        <f t="shared" si="2"/>
        <v>0</v>
      </c>
      <c r="V29" s="51">
        <f t="shared" si="0"/>
        <v>0</v>
      </c>
      <c r="W29" s="51">
        <f t="shared" si="0"/>
        <v>0</v>
      </c>
    </row>
    <row r="30" spans="2:23" x14ac:dyDescent="0.3">
      <c r="B30" s="59"/>
      <c r="C30" s="190"/>
      <c r="D30" s="325" t="s">
        <v>212</v>
      </c>
      <c r="E30" s="326"/>
      <c r="F30" s="191"/>
      <c r="G30" s="191"/>
      <c r="H30" s="191"/>
      <c r="I30" s="191"/>
      <c r="J30" s="192"/>
      <c r="K30" s="97"/>
      <c r="L30" s="24"/>
      <c r="M30" s="97"/>
      <c r="N30" s="5"/>
      <c r="O30" s="6"/>
      <c r="P30" s="7"/>
      <c r="R30" s="98">
        <f t="shared" si="1"/>
        <v>0</v>
      </c>
      <c r="S30" s="61"/>
      <c r="U30" s="51">
        <f t="shared" si="2"/>
        <v>0</v>
      </c>
      <c r="V30" s="51">
        <f t="shared" ref="V30:V68" si="4">IF(LEFT(O30,1)="&lt;",SUBSTITUTE(O30,"&lt;","")+0,O30+0)</f>
        <v>0</v>
      </c>
      <c r="W30" s="51">
        <f t="shared" ref="W30:W68" si="5">IF(LEFT(P30,1)="&lt;",SUBSTITUTE(P30,"&lt;","")+0,P30+0)</f>
        <v>0</v>
      </c>
    </row>
    <row r="31" spans="2:23" x14ac:dyDescent="0.3">
      <c r="B31" s="59"/>
      <c r="C31" s="190"/>
      <c r="D31" s="325" t="s">
        <v>212</v>
      </c>
      <c r="E31" s="326"/>
      <c r="F31" s="191"/>
      <c r="G31" s="191"/>
      <c r="H31" s="191"/>
      <c r="I31" s="191"/>
      <c r="J31" s="192"/>
      <c r="K31" s="97"/>
      <c r="L31" s="24"/>
      <c r="M31" s="97"/>
      <c r="N31" s="5"/>
      <c r="O31" s="6"/>
      <c r="P31" s="7"/>
      <c r="R31" s="98">
        <f t="shared" si="1"/>
        <v>0</v>
      </c>
      <c r="S31" s="61"/>
      <c r="U31" s="51">
        <f t="shared" si="2"/>
        <v>0</v>
      </c>
      <c r="V31" s="51">
        <f t="shared" si="4"/>
        <v>0</v>
      </c>
      <c r="W31" s="51">
        <f t="shared" si="5"/>
        <v>0</v>
      </c>
    </row>
    <row r="32" spans="2:23" x14ac:dyDescent="0.3">
      <c r="B32" s="59"/>
      <c r="C32" s="190"/>
      <c r="D32" s="325" t="s">
        <v>212</v>
      </c>
      <c r="E32" s="326"/>
      <c r="F32" s="191"/>
      <c r="G32" s="191"/>
      <c r="H32" s="191"/>
      <c r="I32" s="191"/>
      <c r="J32" s="192"/>
      <c r="K32" s="97"/>
      <c r="L32" s="24"/>
      <c r="M32" s="97"/>
      <c r="N32" s="5"/>
      <c r="O32" s="6"/>
      <c r="P32" s="7"/>
      <c r="R32" s="98">
        <f t="shared" si="1"/>
        <v>0</v>
      </c>
      <c r="S32" s="61"/>
      <c r="U32" s="51">
        <f t="shared" si="2"/>
        <v>0</v>
      </c>
      <c r="V32" s="51">
        <f t="shared" si="4"/>
        <v>0</v>
      </c>
      <c r="W32" s="51">
        <f t="shared" si="5"/>
        <v>0</v>
      </c>
    </row>
    <row r="33" spans="2:23" x14ac:dyDescent="0.3">
      <c r="B33" s="59"/>
      <c r="C33" s="190"/>
      <c r="D33" s="325" t="s">
        <v>212</v>
      </c>
      <c r="E33" s="326"/>
      <c r="F33" s="191"/>
      <c r="G33" s="191"/>
      <c r="H33" s="191"/>
      <c r="I33" s="191"/>
      <c r="J33" s="192"/>
      <c r="K33" s="97"/>
      <c r="L33" s="24"/>
      <c r="M33" s="97"/>
      <c r="N33" s="5"/>
      <c r="O33" s="6"/>
      <c r="P33" s="7"/>
      <c r="R33" s="98">
        <f t="shared" si="1"/>
        <v>0</v>
      </c>
      <c r="S33" s="61"/>
      <c r="U33" s="51">
        <f t="shared" si="2"/>
        <v>0</v>
      </c>
      <c r="V33" s="51">
        <f t="shared" si="4"/>
        <v>0</v>
      </c>
      <c r="W33" s="51">
        <f t="shared" si="5"/>
        <v>0</v>
      </c>
    </row>
    <row r="34" spans="2:23" x14ac:dyDescent="0.3">
      <c r="B34" s="59"/>
      <c r="C34" s="190"/>
      <c r="D34" s="325" t="s">
        <v>212</v>
      </c>
      <c r="E34" s="326"/>
      <c r="F34" s="191"/>
      <c r="G34" s="191"/>
      <c r="H34" s="191"/>
      <c r="I34" s="191"/>
      <c r="J34" s="192"/>
      <c r="K34" s="97"/>
      <c r="L34" s="24"/>
      <c r="M34" s="97"/>
      <c r="N34" s="5"/>
      <c r="O34" s="6"/>
      <c r="P34" s="7"/>
      <c r="R34" s="98">
        <f t="shared" si="1"/>
        <v>0</v>
      </c>
      <c r="S34" s="61"/>
      <c r="U34" s="51">
        <f t="shared" si="2"/>
        <v>0</v>
      </c>
      <c r="V34" s="51">
        <f t="shared" si="4"/>
        <v>0</v>
      </c>
      <c r="W34" s="51">
        <f t="shared" si="5"/>
        <v>0</v>
      </c>
    </row>
    <row r="35" spans="2:23" x14ac:dyDescent="0.3">
      <c r="B35" s="59"/>
      <c r="C35" s="190"/>
      <c r="D35" s="325" t="s">
        <v>212</v>
      </c>
      <c r="E35" s="326"/>
      <c r="F35" s="191"/>
      <c r="G35" s="191"/>
      <c r="H35" s="191"/>
      <c r="I35" s="191"/>
      <c r="J35" s="192"/>
      <c r="K35" s="97"/>
      <c r="L35" s="24"/>
      <c r="M35" s="97"/>
      <c r="N35" s="5"/>
      <c r="O35" s="6"/>
      <c r="P35" s="7"/>
      <c r="R35" s="98">
        <f t="shared" si="1"/>
        <v>0</v>
      </c>
      <c r="S35" s="61"/>
      <c r="U35" s="51">
        <f t="shared" si="2"/>
        <v>0</v>
      </c>
      <c r="V35" s="51">
        <f t="shared" si="4"/>
        <v>0</v>
      </c>
      <c r="W35" s="51">
        <f t="shared" si="5"/>
        <v>0</v>
      </c>
    </row>
    <row r="36" spans="2:23" x14ac:dyDescent="0.3">
      <c r="B36" s="59"/>
      <c r="C36" s="190"/>
      <c r="D36" s="325" t="s">
        <v>212</v>
      </c>
      <c r="E36" s="326"/>
      <c r="F36" s="191"/>
      <c r="G36" s="191"/>
      <c r="H36" s="191"/>
      <c r="I36" s="191"/>
      <c r="J36" s="192"/>
      <c r="K36" s="97"/>
      <c r="L36" s="24"/>
      <c r="M36" s="97"/>
      <c r="N36" s="5"/>
      <c r="O36" s="6"/>
      <c r="P36" s="7"/>
      <c r="R36" s="98">
        <f t="shared" si="1"/>
        <v>0</v>
      </c>
      <c r="S36" s="61"/>
      <c r="U36" s="51">
        <f t="shared" si="2"/>
        <v>0</v>
      </c>
      <c r="V36" s="51">
        <f t="shared" si="4"/>
        <v>0</v>
      </c>
      <c r="W36" s="51">
        <f t="shared" si="5"/>
        <v>0</v>
      </c>
    </row>
    <row r="37" spans="2:23" x14ac:dyDescent="0.3">
      <c r="B37" s="59"/>
      <c r="C37" s="190"/>
      <c r="D37" s="325" t="s">
        <v>212</v>
      </c>
      <c r="E37" s="326"/>
      <c r="F37" s="191"/>
      <c r="G37" s="191"/>
      <c r="H37" s="191"/>
      <c r="I37" s="191"/>
      <c r="J37" s="192"/>
      <c r="K37" s="97"/>
      <c r="L37" s="24"/>
      <c r="M37" s="97"/>
      <c r="N37" s="5"/>
      <c r="O37" s="6"/>
      <c r="P37" s="7"/>
      <c r="R37" s="98">
        <f t="shared" si="1"/>
        <v>0</v>
      </c>
      <c r="S37" s="61"/>
      <c r="U37" s="51">
        <f t="shared" si="2"/>
        <v>0</v>
      </c>
      <c r="V37" s="51">
        <f t="shared" si="4"/>
        <v>0</v>
      </c>
      <c r="W37" s="51">
        <f t="shared" si="5"/>
        <v>0</v>
      </c>
    </row>
    <row r="38" spans="2:23" x14ac:dyDescent="0.3">
      <c r="B38" s="59"/>
      <c r="C38" s="190"/>
      <c r="D38" s="325" t="s">
        <v>212</v>
      </c>
      <c r="E38" s="326"/>
      <c r="F38" s="191"/>
      <c r="G38" s="191"/>
      <c r="H38" s="191"/>
      <c r="I38" s="191"/>
      <c r="J38" s="192"/>
      <c r="K38" s="97"/>
      <c r="L38" s="24"/>
      <c r="M38" s="97"/>
      <c r="N38" s="5"/>
      <c r="O38" s="6"/>
      <c r="P38" s="7"/>
      <c r="R38" s="98">
        <f t="shared" si="1"/>
        <v>0</v>
      </c>
      <c r="S38" s="61"/>
      <c r="U38" s="51">
        <f t="shared" si="2"/>
        <v>0</v>
      </c>
      <c r="V38" s="51">
        <f t="shared" si="4"/>
        <v>0</v>
      </c>
      <c r="W38" s="51">
        <f t="shared" si="5"/>
        <v>0</v>
      </c>
    </row>
    <row r="39" spans="2:23" x14ac:dyDescent="0.3">
      <c r="B39" s="59"/>
      <c r="C39" s="190"/>
      <c r="D39" s="325" t="s">
        <v>212</v>
      </c>
      <c r="E39" s="326"/>
      <c r="F39" s="191"/>
      <c r="G39" s="191"/>
      <c r="H39" s="191"/>
      <c r="I39" s="191"/>
      <c r="J39" s="192"/>
      <c r="K39" s="97"/>
      <c r="L39" s="24"/>
      <c r="M39" s="97"/>
      <c r="N39" s="5"/>
      <c r="O39" s="6"/>
      <c r="P39" s="7"/>
      <c r="R39" s="98">
        <f t="shared" si="1"/>
        <v>0</v>
      </c>
      <c r="S39" s="61"/>
      <c r="U39" s="51">
        <f t="shared" si="2"/>
        <v>0</v>
      </c>
      <c r="V39" s="51">
        <f t="shared" si="4"/>
        <v>0</v>
      </c>
      <c r="W39" s="51">
        <f t="shared" si="5"/>
        <v>0</v>
      </c>
    </row>
    <row r="40" spans="2:23" x14ac:dyDescent="0.3">
      <c r="B40" s="59"/>
      <c r="C40" s="190"/>
      <c r="D40" s="325" t="s">
        <v>212</v>
      </c>
      <c r="E40" s="326"/>
      <c r="F40" s="191"/>
      <c r="G40" s="191"/>
      <c r="H40" s="191"/>
      <c r="I40" s="191"/>
      <c r="J40" s="192"/>
      <c r="K40" s="97"/>
      <c r="L40" s="24"/>
      <c r="M40" s="97"/>
      <c r="N40" s="5"/>
      <c r="O40" s="6"/>
      <c r="P40" s="7"/>
      <c r="R40" s="98">
        <f t="shared" si="1"/>
        <v>0</v>
      </c>
      <c r="S40" s="61"/>
      <c r="U40" s="51">
        <f t="shared" si="2"/>
        <v>0</v>
      </c>
      <c r="V40" s="51">
        <f t="shared" si="4"/>
        <v>0</v>
      </c>
      <c r="W40" s="51">
        <f t="shared" si="5"/>
        <v>0</v>
      </c>
    </row>
    <row r="41" spans="2:23" x14ac:dyDescent="0.3">
      <c r="B41" s="59"/>
      <c r="C41" s="190"/>
      <c r="D41" s="325" t="s">
        <v>212</v>
      </c>
      <c r="E41" s="326"/>
      <c r="F41" s="191"/>
      <c r="G41" s="191"/>
      <c r="H41" s="191"/>
      <c r="I41" s="191"/>
      <c r="J41" s="192"/>
      <c r="K41" s="97"/>
      <c r="L41" s="24"/>
      <c r="M41" s="97"/>
      <c r="N41" s="5"/>
      <c r="O41" s="6"/>
      <c r="P41" s="7"/>
      <c r="R41" s="98">
        <f t="shared" si="1"/>
        <v>0</v>
      </c>
      <c r="S41" s="61"/>
      <c r="U41" s="51">
        <f t="shared" si="2"/>
        <v>0</v>
      </c>
      <c r="V41" s="51">
        <f t="shared" si="4"/>
        <v>0</v>
      </c>
      <c r="W41" s="51">
        <f t="shared" si="5"/>
        <v>0</v>
      </c>
    </row>
    <row r="42" spans="2:23" x14ac:dyDescent="0.3">
      <c r="B42" s="59"/>
      <c r="C42" s="190"/>
      <c r="D42" s="325" t="s">
        <v>212</v>
      </c>
      <c r="E42" s="326"/>
      <c r="F42" s="191"/>
      <c r="G42" s="191"/>
      <c r="H42" s="191"/>
      <c r="I42" s="191"/>
      <c r="J42" s="192"/>
      <c r="K42" s="97"/>
      <c r="L42" s="24"/>
      <c r="M42" s="97"/>
      <c r="N42" s="5"/>
      <c r="O42" s="6"/>
      <c r="P42" s="7"/>
      <c r="R42" s="98">
        <f t="shared" si="1"/>
        <v>0</v>
      </c>
      <c r="S42" s="61"/>
      <c r="U42" s="51">
        <f t="shared" si="2"/>
        <v>0</v>
      </c>
      <c r="V42" s="51">
        <f t="shared" si="4"/>
        <v>0</v>
      </c>
      <c r="W42" s="51">
        <f t="shared" si="5"/>
        <v>0</v>
      </c>
    </row>
    <row r="43" spans="2:23" x14ac:dyDescent="0.3">
      <c r="B43" s="59"/>
      <c r="C43" s="190"/>
      <c r="D43" s="325" t="s">
        <v>212</v>
      </c>
      <c r="E43" s="326"/>
      <c r="F43" s="191"/>
      <c r="G43" s="191"/>
      <c r="H43" s="191"/>
      <c r="I43" s="191"/>
      <c r="J43" s="192"/>
      <c r="K43" s="97"/>
      <c r="L43" s="24"/>
      <c r="M43" s="97"/>
      <c r="N43" s="5"/>
      <c r="O43" s="6"/>
      <c r="P43" s="7"/>
      <c r="R43" s="98">
        <f t="shared" si="1"/>
        <v>0</v>
      </c>
      <c r="S43" s="61"/>
      <c r="U43" s="51">
        <f t="shared" si="2"/>
        <v>0</v>
      </c>
      <c r="V43" s="51">
        <f t="shared" si="4"/>
        <v>0</v>
      </c>
      <c r="W43" s="51">
        <f t="shared" si="5"/>
        <v>0</v>
      </c>
    </row>
    <row r="44" spans="2:23" x14ac:dyDescent="0.3">
      <c r="B44" s="59"/>
      <c r="C44" s="190"/>
      <c r="D44" s="325" t="s">
        <v>212</v>
      </c>
      <c r="E44" s="326"/>
      <c r="F44" s="191"/>
      <c r="G44" s="191"/>
      <c r="H44" s="191"/>
      <c r="I44" s="191"/>
      <c r="J44" s="192"/>
      <c r="K44" s="97"/>
      <c r="L44" s="24"/>
      <c r="M44" s="97"/>
      <c r="N44" s="5"/>
      <c r="O44" s="6"/>
      <c r="P44" s="7"/>
      <c r="R44" s="98">
        <f t="shared" si="1"/>
        <v>0</v>
      </c>
      <c r="S44" s="61"/>
      <c r="U44" s="51">
        <f t="shared" si="2"/>
        <v>0</v>
      </c>
      <c r="V44" s="51">
        <f t="shared" si="4"/>
        <v>0</v>
      </c>
      <c r="W44" s="51">
        <f t="shared" si="5"/>
        <v>0</v>
      </c>
    </row>
    <row r="45" spans="2:23" x14ac:dyDescent="0.3">
      <c r="B45" s="59"/>
      <c r="C45" s="190"/>
      <c r="D45" s="325" t="s">
        <v>212</v>
      </c>
      <c r="E45" s="326"/>
      <c r="F45" s="191"/>
      <c r="G45" s="191"/>
      <c r="H45" s="191"/>
      <c r="I45" s="191"/>
      <c r="J45" s="192"/>
      <c r="K45" s="97"/>
      <c r="L45" s="24"/>
      <c r="M45" s="97"/>
      <c r="N45" s="5"/>
      <c r="O45" s="6"/>
      <c r="P45" s="7"/>
      <c r="R45" s="98">
        <f t="shared" si="1"/>
        <v>0</v>
      </c>
      <c r="S45" s="61"/>
      <c r="U45" s="51">
        <f t="shared" si="2"/>
        <v>0</v>
      </c>
      <c r="V45" s="51">
        <f t="shared" si="4"/>
        <v>0</v>
      </c>
      <c r="W45" s="51">
        <f t="shared" si="5"/>
        <v>0</v>
      </c>
    </row>
    <row r="46" spans="2:23" x14ac:dyDescent="0.3">
      <c r="B46" s="59"/>
      <c r="C46" s="190"/>
      <c r="D46" s="325" t="s">
        <v>212</v>
      </c>
      <c r="E46" s="326"/>
      <c r="F46" s="191"/>
      <c r="G46" s="191"/>
      <c r="H46" s="191"/>
      <c r="I46" s="191"/>
      <c r="J46" s="192"/>
      <c r="K46" s="97"/>
      <c r="L46" s="24"/>
      <c r="M46" s="97"/>
      <c r="N46" s="5"/>
      <c r="O46" s="6"/>
      <c r="P46" s="7"/>
      <c r="R46" s="98">
        <f t="shared" si="1"/>
        <v>0</v>
      </c>
      <c r="S46" s="61"/>
      <c r="U46" s="51">
        <f t="shared" si="2"/>
        <v>0</v>
      </c>
      <c r="V46" s="51">
        <f t="shared" si="4"/>
        <v>0</v>
      </c>
      <c r="W46" s="51">
        <f t="shared" si="5"/>
        <v>0</v>
      </c>
    </row>
    <row r="47" spans="2:23" x14ac:dyDescent="0.3">
      <c r="B47" s="59"/>
      <c r="C47" s="190"/>
      <c r="D47" s="325" t="s">
        <v>212</v>
      </c>
      <c r="E47" s="326"/>
      <c r="F47" s="191"/>
      <c r="G47" s="191"/>
      <c r="H47" s="191"/>
      <c r="I47" s="191"/>
      <c r="J47" s="192"/>
      <c r="K47" s="97"/>
      <c r="L47" s="24"/>
      <c r="M47" s="97"/>
      <c r="N47" s="5"/>
      <c r="O47" s="6"/>
      <c r="P47" s="7"/>
      <c r="R47" s="98">
        <f t="shared" si="1"/>
        <v>0</v>
      </c>
      <c r="S47" s="61"/>
      <c r="U47" s="51">
        <f t="shared" si="2"/>
        <v>0</v>
      </c>
      <c r="V47" s="51">
        <f t="shared" si="4"/>
        <v>0</v>
      </c>
      <c r="W47" s="51">
        <f t="shared" si="5"/>
        <v>0</v>
      </c>
    </row>
    <row r="48" spans="2:23" x14ac:dyDescent="0.3">
      <c r="B48" s="59"/>
      <c r="C48" s="190"/>
      <c r="D48" s="325" t="s">
        <v>212</v>
      </c>
      <c r="E48" s="326"/>
      <c r="F48" s="191"/>
      <c r="G48" s="191"/>
      <c r="H48" s="191"/>
      <c r="I48" s="191"/>
      <c r="J48" s="192"/>
      <c r="K48" s="97"/>
      <c r="L48" s="24"/>
      <c r="M48" s="97"/>
      <c r="N48" s="5"/>
      <c r="O48" s="6"/>
      <c r="P48" s="7"/>
      <c r="R48" s="98">
        <f t="shared" si="1"/>
        <v>0</v>
      </c>
      <c r="S48" s="61"/>
      <c r="U48" s="51">
        <f t="shared" si="2"/>
        <v>0</v>
      </c>
      <c r="V48" s="51">
        <f t="shared" si="4"/>
        <v>0</v>
      </c>
      <c r="W48" s="51">
        <f t="shared" si="5"/>
        <v>0</v>
      </c>
    </row>
    <row r="49" spans="2:23" x14ac:dyDescent="0.3">
      <c r="B49" s="59"/>
      <c r="C49" s="190"/>
      <c r="D49" s="325" t="s">
        <v>212</v>
      </c>
      <c r="E49" s="326"/>
      <c r="F49" s="191"/>
      <c r="G49" s="191"/>
      <c r="H49" s="191"/>
      <c r="I49" s="191"/>
      <c r="J49" s="192"/>
      <c r="K49" s="97"/>
      <c r="L49" s="24"/>
      <c r="M49" s="97"/>
      <c r="N49" s="5"/>
      <c r="O49" s="6"/>
      <c r="P49" s="7"/>
      <c r="R49" s="98">
        <f t="shared" si="1"/>
        <v>0</v>
      </c>
      <c r="S49" s="61"/>
      <c r="U49" s="51">
        <f t="shared" si="2"/>
        <v>0</v>
      </c>
      <c r="V49" s="51">
        <f t="shared" si="4"/>
        <v>0</v>
      </c>
      <c r="W49" s="51">
        <f t="shared" si="5"/>
        <v>0</v>
      </c>
    </row>
    <row r="50" spans="2:23" x14ac:dyDescent="0.3">
      <c r="B50" s="59"/>
      <c r="C50" s="190"/>
      <c r="D50" s="325" t="s">
        <v>212</v>
      </c>
      <c r="E50" s="326"/>
      <c r="F50" s="191"/>
      <c r="G50" s="191"/>
      <c r="H50" s="191"/>
      <c r="I50" s="191"/>
      <c r="J50" s="192"/>
      <c r="K50" s="97"/>
      <c r="L50" s="24"/>
      <c r="M50" s="97"/>
      <c r="N50" s="5"/>
      <c r="O50" s="6"/>
      <c r="P50" s="7"/>
      <c r="R50" s="98">
        <f t="shared" si="1"/>
        <v>0</v>
      </c>
      <c r="S50" s="61"/>
      <c r="U50" s="51">
        <f t="shared" si="2"/>
        <v>0</v>
      </c>
      <c r="V50" s="51">
        <f t="shared" si="4"/>
        <v>0</v>
      </c>
      <c r="W50" s="51">
        <f t="shared" si="5"/>
        <v>0</v>
      </c>
    </row>
    <row r="51" spans="2:23" x14ac:dyDescent="0.3">
      <c r="B51" s="59"/>
      <c r="C51" s="190"/>
      <c r="D51" s="325" t="s">
        <v>212</v>
      </c>
      <c r="E51" s="326"/>
      <c r="F51" s="191"/>
      <c r="G51" s="191"/>
      <c r="H51" s="191"/>
      <c r="I51" s="191"/>
      <c r="J51" s="192"/>
      <c r="K51" s="97"/>
      <c r="L51" s="24"/>
      <c r="M51" s="97"/>
      <c r="N51" s="5"/>
      <c r="O51" s="6"/>
      <c r="P51" s="7"/>
      <c r="R51" s="98">
        <f t="shared" si="1"/>
        <v>0</v>
      </c>
      <c r="S51" s="61"/>
      <c r="U51" s="51">
        <f t="shared" si="2"/>
        <v>0</v>
      </c>
      <c r="V51" s="51">
        <f t="shared" si="4"/>
        <v>0</v>
      </c>
      <c r="W51" s="51">
        <f t="shared" si="5"/>
        <v>0</v>
      </c>
    </row>
    <row r="52" spans="2:23" x14ac:dyDescent="0.3">
      <c r="B52" s="59"/>
      <c r="C52" s="190"/>
      <c r="D52" s="325" t="s">
        <v>212</v>
      </c>
      <c r="E52" s="326"/>
      <c r="F52" s="191"/>
      <c r="G52" s="191"/>
      <c r="H52" s="191"/>
      <c r="I52" s="191"/>
      <c r="J52" s="192"/>
      <c r="K52" s="97"/>
      <c r="L52" s="24"/>
      <c r="M52" s="97"/>
      <c r="N52" s="5"/>
      <c r="O52" s="6"/>
      <c r="P52" s="7"/>
      <c r="R52" s="98">
        <f t="shared" si="1"/>
        <v>0</v>
      </c>
      <c r="S52" s="61"/>
      <c r="U52" s="51">
        <f t="shared" si="2"/>
        <v>0</v>
      </c>
      <c r="V52" s="51">
        <f t="shared" si="4"/>
        <v>0</v>
      </c>
      <c r="W52" s="51">
        <f t="shared" si="5"/>
        <v>0</v>
      </c>
    </row>
    <row r="53" spans="2:23" x14ac:dyDescent="0.3">
      <c r="B53" s="59"/>
      <c r="C53" s="190"/>
      <c r="D53" s="325" t="s">
        <v>212</v>
      </c>
      <c r="E53" s="326"/>
      <c r="F53" s="191"/>
      <c r="G53" s="191"/>
      <c r="H53" s="191"/>
      <c r="I53" s="191"/>
      <c r="J53" s="192"/>
      <c r="K53" s="97"/>
      <c r="L53" s="24"/>
      <c r="M53" s="97"/>
      <c r="N53" s="5"/>
      <c r="O53" s="6"/>
      <c r="P53" s="7"/>
      <c r="R53" s="98">
        <f t="shared" si="1"/>
        <v>0</v>
      </c>
      <c r="S53" s="61"/>
      <c r="U53" s="51">
        <f t="shared" si="2"/>
        <v>0</v>
      </c>
      <c r="V53" s="51">
        <f t="shared" si="4"/>
        <v>0</v>
      </c>
      <c r="W53" s="51">
        <f t="shared" si="5"/>
        <v>0</v>
      </c>
    </row>
    <row r="54" spans="2:23" x14ac:dyDescent="0.3">
      <c r="B54" s="59"/>
      <c r="C54" s="190"/>
      <c r="D54" s="325" t="s">
        <v>212</v>
      </c>
      <c r="E54" s="326"/>
      <c r="F54" s="191"/>
      <c r="G54" s="191"/>
      <c r="H54" s="191"/>
      <c r="I54" s="191"/>
      <c r="J54" s="192"/>
      <c r="K54" s="97"/>
      <c r="L54" s="24"/>
      <c r="M54" s="97"/>
      <c r="N54" s="5"/>
      <c r="O54" s="6"/>
      <c r="P54" s="7"/>
      <c r="R54" s="98">
        <f t="shared" si="1"/>
        <v>0</v>
      </c>
      <c r="S54" s="61"/>
      <c r="U54" s="51">
        <f t="shared" si="2"/>
        <v>0</v>
      </c>
      <c r="V54" s="51">
        <f t="shared" si="4"/>
        <v>0</v>
      </c>
      <c r="W54" s="51">
        <f t="shared" si="5"/>
        <v>0</v>
      </c>
    </row>
    <row r="55" spans="2:23" x14ac:dyDescent="0.3">
      <c r="B55" s="59"/>
      <c r="C55" s="190"/>
      <c r="D55" s="325" t="s">
        <v>212</v>
      </c>
      <c r="E55" s="326"/>
      <c r="F55" s="191"/>
      <c r="G55" s="191"/>
      <c r="H55" s="191"/>
      <c r="I55" s="191"/>
      <c r="J55" s="192"/>
      <c r="K55" s="97"/>
      <c r="L55" s="24"/>
      <c r="M55" s="97"/>
      <c r="N55" s="5"/>
      <c r="O55" s="6"/>
      <c r="P55" s="7"/>
      <c r="R55" s="98">
        <f t="shared" si="1"/>
        <v>0</v>
      </c>
      <c r="S55" s="61"/>
      <c r="U55" s="51">
        <f t="shared" si="2"/>
        <v>0</v>
      </c>
      <c r="V55" s="51">
        <f t="shared" si="4"/>
        <v>0</v>
      </c>
      <c r="W55" s="51">
        <f t="shared" si="5"/>
        <v>0</v>
      </c>
    </row>
    <row r="56" spans="2:23" x14ac:dyDescent="0.3">
      <c r="B56" s="59"/>
      <c r="C56" s="190"/>
      <c r="D56" s="325" t="s">
        <v>212</v>
      </c>
      <c r="E56" s="326"/>
      <c r="F56" s="191"/>
      <c r="G56" s="191"/>
      <c r="H56" s="191"/>
      <c r="I56" s="191"/>
      <c r="J56" s="192"/>
      <c r="K56" s="97"/>
      <c r="L56" s="24"/>
      <c r="M56" s="97"/>
      <c r="N56" s="5"/>
      <c r="O56" s="6"/>
      <c r="P56" s="7"/>
      <c r="R56" s="98">
        <f t="shared" si="1"/>
        <v>0</v>
      </c>
      <c r="S56" s="61"/>
      <c r="U56" s="51">
        <f t="shared" si="2"/>
        <v>0</v>
      </c>
      <c r="V56" s="51">
        <f t="shared" si="4"/>
        <v>0</v>
      </c>
      <c r="W56" s="51">
        <f t="shared" si="5"/>
        <v>0</v>
      </c>
    </row>
    <row r="57" spans="2:23" x14ac:dyDescent="0.3">
      <c r="B57" s="59"/>
      <c r="C57" s="190"/>
      <c r="D57" s="325" t="s">
        <v>212</v>
      </c>
      <c r="E57" s="326"/>
      <c r="F57" s="191"/>
      <c r="G57" s="191"/>
      <c r="H57" s="191"/>
      <c r="I57" s="191"/>
      <c r="J57" s="192"/>
      <c r="K57" s="97"/>
      <c r="L57" s="24"/>
      <c r="M57" s="97"/>
      <c r="N57" s="5"/>
      <c r="O57" s="6"/>
      <c r="P57" s="7"/>
      <c r="R57" s="98">
        <f t="shared" si="1"/>
        <v>0</v>
      </c>
      <c r="S57" s="61"/>
      <c r="U57" s="51">
        <f t="shared" si="2"/>
        <v>0</v>
      </c>
      <c r="V57" s="51">
        <f t="shared" si="4"/>
        <v>0</v>
      </c>
      <c r="W57" s="51">
        <f t="shared" si="5"/>
        <v>0</v>
      </c>
    </row>
    <row r="58" spans="2:23" x14ac:dyDescent="0.3">
      <c r="B58" s="59"/>
      <c r="C58" s="190"/>
      <c r="D58" s="325" t="s">
        <v>212</v>
      </c>
      <c r="E58" s="326"/>
      <c r="F58" s="191"/>
      <c r="G58" s="191"/>
      <c r="H58" s="191"/>
      <c r="I58" s="191"/>
      <c r="J58" s="192"/>
      <c r="K58" s="97"/>
      <c r="L58" s="24"/>
      <c r="M58" s="97"/>
      <c r="N58" s="5"/>
      <c r="O58" s="6"/>
      <c r="P58" s="7"/>
      <c r="R58" s="98">
        <f t="shared" si="1"/>
        <v>0</v>
      </c>
      <c r="S58" s="61"/>
      <c r="U58" s="51">
        <f t="shared" si="2"/>
        <v>0</v>
      </c>
      <c r="V58" s="51">
        <f t="shared" si="4"/>
        <v>0</v>
      </c>
      <c r="W58" s="51">
        <f t="shared" si="5"/>
        <v>0</v>
      </c>
    </row>
    <row r="59" spans="2:23" x14ac:dyDescent="0.3">
      <c r="B59" s="59"/>
      <c r="C59" s="190"/>
      <c r="D59" s="325" t="s">
        <v>212</v>
      </c>
      <c r="E59" s="326"/>
      <c r="F59" s="191"/>
      <c r="G59" s="191"/>
      <c r="H59" s="191"/>
      <c r="I59" s="191"/>
      <c r="J59" s="192"/>
      <c r="K59" s="97"/>
      <c r="L59" s="24"/>
      <c r="M59" s="97"/>
      <c r="N59" s="5"/>
      <c r="O59" s="6"/>
      <c r="P59" s="7"/>
      <c r="R59" s="98">
        <f t="shared" si="1"/>
        <v>0</v>
      </c>
      <c r="S59" s="61"/>
      <c r="U59" s="51">
        <f t="shared" si="2"/>
        <v>0</v>
      </c>
      <c r="V59" s="51">
        <f t="shared" si="4"/>
        <v>0</v>
      </c>
      <c r="W59" s="51">
        <f t="shared" si="5"/>
        <v>0</v>
      </c>
    </row>
    <row r="60" spans="2:23" x14ac:dyDescent="0.3">
      <c r="B60" s="59"/>
      <c r="C60" s="190"/>
      <c r="D60" s="325" t="s">
        <v>212</v>
      </c>
      <c r="E60" s="326"/>
      <c r="F60" s="191"/>
      <c r="G60" s="191"/>
      <c r="H60" s="191"/>
      <c r="I60" s="191"/>
      <c r="J60" s="192"/>
      <c r="K60" s="97"/>
      <c r="L60" s="24"/>
      <c r="M60" s="97"/>
      <c r="N60" s="5"/>
      <c r="O60" s="6"/>
      <c r="P60" s="7"/>
      <c r="R60" s="98">
        <f t="shared" si="1"/>
        <v>0</v>
      </c>
      <c r="S60" s="61"/>
      <c r="U60" s="51">
        <f t="shared" si="2"/>
        <v>0</v>
      </c>
      <c r="V60" s="51">
        <f t="shared" si="4"/>
        <v>0</v>
      </c>
      <c r="W60" s="51">
        <f t="shared" si="5"/>
        <v>0</v>
      </c>
    </row>
    <row r="61" spans="2:23" x14ac:dyDescent="0.3">
      <c r="B61" s="59"/>
      <c r="C61" s="190"/>
      <c r="D61" s="325" t="s">
        <v>212</v>
      </c>
      <c r="E61" s="326"/>
      <c r="F61" s="191"/>
      <c r="G61" s="191"/>
      <c r="H61" s="191"/>
      <c r="I61" s="191"/>
      <c r="J61" s="192"/>
      <c r="K61" s="97"/>
      <c r="L61" s="24"/>
      <c r="M61" s="97"/>
      <c r="N61" s="5"/>
      <c r="O61" s="6"/>
      <c r="P61" s="7"/>
      <c r="R61" s="98">
        <f t="shared" si="1"/>
        <v>0</v>
      </c>
      <c r="S61" s="61"/>
      <c r="U61" s="51">
        <f t="shared" si="2"/>
        <v>0</v>
      </c>
      <c r="V61" s="51">
        <f t="shared" si="4"/>
        <v>0</v>
      </c>
      <c r="W61" s="51">
        <f t="shared" si="5"/>
        <v>0</v>
      </c>
    </row>
    <row r="62" spans="2:23" x14ac:dyDescent="0.3">
      <c r="B62" s="59"/>
      <c r="C62" s="190"/>
      <c r="D62" s="325" t="s">
        <v>212</v>
      </c>
      <c r="E62" s="326"/>
      <c r="F62" s="191"/>
      <c r="G62" s="191"/>
      <c r="H62" s="191"/>
      <c r="I62" s="191"/>
      <c r="J62" s="192"/>
      <c r="K62" s="97"/>
      <c r="L62" s="24"/>
      <c r="M62" s="97"/>
      <c r="N62" s="5"/>
      <c r="O62" s="6"/>
      <c r="P62" s="7"/>
      <c r="R62" s="98">
        <f t="shared" si="1"/>
        <v>0</v>
      </c>
      <c r="S62" s="61"/>
      <c r="U62" s="51">
        <f t="shared" si="2"/>
        <v>0</v>
      </c>
      <c r="V62" s="51">
        <f t="shared" si="4"/>
        <v>0</v>
      </c>
      <c r="W62" s="51">
        <f t="shared" si="5"/>
        <v>0</v>
      </c>
    </row>
    <row r="63" spans="2:23" x14ac:dyDescent="0.3">
      <c r="B63" s="59"/>
      <c r="C63" s="190"/>
      <c r="D63" s="325" t="s">
        <v>212</v>
      </c>
      <c r="E63" s="326"/>
      <c r="F63" s="191"/>
      <c r="G63" s="191"/>
      <c r="H63" s="191"/>
      <c r="I63" s="191"/>
      <c r="J63" s="192"/>
      <c r="K63" s="97"/>
      <c r="L63" s="24"/>
      <c r="M63" s="97"/>
      <c r="N63" s="5"/>
      <c r="O63" s="6"/>
      <c r="P63" s="7"/>
      <c r="R63" s="98">
        <f t="shared" si="1"/>
        <v>0</v>
      </c>
      <c r="S63" s="61"/>
      <c r="U63" s="51">
        <f t="shared" si="2"/>
        <v>0</v>
      </c>
      <c r="V63" s="51">
        <f t="shared" si="4"/>
        <v>0</v>
      </c>
      <c r="W63" s="51">
        <f t="shared" si="5"/>
        <v>0</v>
      </c>
    </row>
    <row r="64" spans="2:23" x14ac:dyDescent="0.3">
      <c r="B64" s="59"/>
      <c r="C64" s="190"/>
      <c r="D64" s="325" t="s">
        <v>212</v>
      </c>
      <c r="E64" s="326"/>
      <c r="F64" s="191"/>
      <c r="G64" s="191"/>
      <c r="H64" s="191"/>
      <c r="I64" s="191"/>
      <c r="J64" s="192"/>
      <c r="K64" s="97"/>
      <c r="L64" s="24"/>
      <c r="M64" s="97"/>
      <c r="N64" s="5"/>
      <c r="O64" s="6"/>
      <c r="P64" s="7"/>
      <c r="R64" s="98">
        <f t="shared" si="1"/>
        <v>0</v>
      </c>
      <c r="S64" s="61"/>
      <c r="U64" s="51">
        <f t="shared" si="2"/>
        <v>0</v>
      </c>
      <c r="V64" s="51">
        <f t="shared" si="4"/>
        <v>0</v>
      </c>
      <c r="W64" s="51">
        <f t="shared" si="5"/>
        <v>0</v>
      </c>
    </row>
    <row r="65" spans="2:23" x14ac:dyDescent="0.3">
      <c r="B65" s="59"/>
      <c r="C65" s="190"/>
      <c r="D65" s="325" t="s">
        <v>212</v>
      </c>
      <c r="E65" s="326"/>
      <c r="F65" s="191"/>
      <c r="G65" s="191"/>
      <c r="H65" s="191"/>
      <c r="I65" s="191"/>
      <c r="J65" s="192"/>
      <c r="K65" s="97"/>
      <c r="L65" s="24"/>
      <c r="M65" s="97"/>
      <c r="N65" s="5"/>
      <c r="O65" s="6"/>
      <c r="P65" s="7"/>
      <c r="R65" s="98">
        <f t="shared" si="1"/>
        <v>0</v>
      </c>
      <c r="S65" s="61"/>
      <c r="U65" s="51">
        <f t="shared" si="2"/>
        <v>0</v>
      </c>
      <c r="V65" s="51">
        <f t="shared" si="4"/>
        <v>0</v>
      </c>
      <c r="W65" s="51">
        <f t="shared" si="5"/>
        <v>0</v>
      </c>
    </row>
    <row r="66" spans="2:23" x14ac:dyDescent="0.3">
      <c r="B66" s="59"/>
      <c r="C66" s="190"/>
      <c r="D66" s="325" t="s">
        <v>212</v>
      </c>
      <c r="E66" s="326"/>
      <c r="F66" s="191"/>
      <c r="G66" s="191"/>
      <c r="H66" s="191"/>
      <c r="I66" s="191"/>
      <c r="J66" s="192"/>
      <c r="K66" s="97"/>
      <c r="L66" s="24"/>
      <c r="M66" s="97"/>
      <c r="N66" s="5"/>
      <c r="O66" s="6"/>
      <c r="P66" s="7"/>
      <c r="R66" s="98">
        <f t="shared" si="1"/>
        <v>0</v>
      </c>
      <c r="S66" s="61"/>
      <c r="U66" s="51">
        <f t="shared" si="2"/>
        <v>0</v>
      </c>
      <c r="V66" s="51">
        <f t="shared" si="4"/>
        <v>0</v>
      </c>
      <c r="W66" s="51">
        <f t="shared" si="5"/>
        <v>0</v>
      </c>
    </row>
    <row r="67" spans="2:23" x14ac:dyDescent="0.3">
      <c r="B67" s="59"/>
      <c r="C67" s="190"/>
      <c r="D67" s="325" t="s">
        <v>212</v>
      </c>
      <c r="E67" s="326"/>
      <c r="F67" s="191"/>
      <c r="G67" s="191"/>
      <c r="H67" s="191"/>
      <c r="I67" s="191"/>
      <c r="J67" s="192"/>
      <c r="K67" s="97"/>
      <c r="L67" s="24"/>
      <c r="M67" s="97"/>
      <c r="N67" s="5"/>
      <c r="O67" s="6"/>
      <c r="P67" s="7"/>
      <c r="R67" s="98">
        <f t="shared" si="1"/>
        <v>0</v>
      </c>
      <c r="S67" s="61"/>
      <c r="U67" s="51">
        <f t="shared" si="2"/>
        <v>0</v>
      </c>
      <c r="V67" s="51">
        <f t="shared" si="4"/>
        <v>0</v>
      </c>
      <c r="W67" s="51">
        <f t="shared" si="5"/>
        <v>0</v>
      </c>
    </row>
    <row r="68" spans="2:23" ht="15" thickBot="1" x14ac:dyDescent="0.35">
      <c r="B68" s="59"/>
      <c r="C68" s="186"/>
      <c r="D68" s="325" t="s">
        <v>212</v>
      </c>
      <c r="E68" s="326"/>
      <c r="F68" s="188"/>
      <c r="G68" s="188"/>
      <c r="H68" s="188"/>
      <c r="I68" s="188"/>
      <c r="J68" s="189"/>
      <c r="K68" s="97"/>
      <c r="L68" s="25"/>
      <c r="M68" s="97"/>
      <c r="N68" s="8"/>
      <c r="O68" s="9"/>
      <c r="P68" s="10"/>
      <c r="R68" s="98">
        <f t="shared" si="1"/>
        <v>0</v>
      </c>
      <c r="S68" s="61"/>
      <c r="U68" s="51">
        <f t="shared" si="2"/>
        <v>0</v>
      </c>
      <c r="V68" s="51">
        <f t="shared" si="4"/>
        <v>0</v>
      </c>
      <c r="W68" s="51">
        <f t="shared" si="5"/>
        <v>0</v>
      </c>
    </row>
    <row r="69" spans="2:23" ht="9.75" customHeight="1" thickBot="1" x14ac:dyDescent="0.35">
      <c r="B69" s="108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09"/>
      <c r="O69" s="109"/>
      <c r="P69" s="109"/>
      <c r="Q69" s="109"/>
      <c r="R69" s="111"/>
      <c r="S69" s="112"/>
    </row>
  </sheetData>
  <sheetProtection algorithmName="SHA-512" hashValue="NXubPLD1Gdjxm2MaQ401qTuyTydeoL1cE/ynrJO8krqxTvzSSJGpWRqhiy7sv40+XKXUUvdflouAvUtWa/S6eQ==" saltValue="E3jYFQvv9v/yAWk+8Qv7ag==" spinCount="100000" sheet="1" objects="1" scenarios="1"/>
  <mergeCells count="67"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J4:N4"/>
    <mergeCell ref="D3:H3"/>
    <mergeCell ref="E4:F4"/>
    <mergeCell ref="G4:H4"/>
    <mergeCell ref="D12:E12"/>
    <mergeCell ref="J5:N5"/>
    <mergeCell ref="I10:M10"/>
    <mergeCell ref="E5:F5"/>
    <mergeCell ref="G5:H5"/>
    <mergeCell ref="D6:H6"/>
    <mergeCell ref="I8:M8"/>
    <mergeCell ref="I9:M9"/>
  </mergeCells>
  <conditionalFormatting sqref="C14:C68">
    <cfRule type="cellIs" dxfId="25" priority="15" operator="lessThan">
      <formula>#REF!</formula>
    </cfRule>
    <cfRule type="cellIs" dxfId="24" priority="16" operator="lessThan">
      <formula>#REF!</formula>
    </cfRule>
  </conditionalFormatting>
  <conditionalFormatting sqref="D14:D68">
    <cfRule type="cellIs" dxfId="23" priority="1" operator="lessThan">
      <formula>#REF!</formula>
    </cfRule>
    <cfRule type="cellIs" dxfId="22" priority="2" operator="lessThan">
      <formula>#REF!</formula>
    </cfRule>
  </conditionalFormatting>
  <conditionalFormatting sqref="F14:J68">
    <cfRule type="cellIs" dxfId="21" priority="17" operator="lessThan">
      <formula>$R14</formula>
    </cfRule>
    <cfRule type="cellIs" dxfId="20" priority="18" operator="greaterThanOrEqual">
      <formula>$R14</formula>
    </cfRule>
  </conditionalFormatting>
  <conditionalFormatting sqref="L14:L58">
    <cfRule type="cellIs" dxfId="19" priority="25" operator="lessThan">
      <formula>#REF!</formula>
    </cfRule>
    <cfRule type="cellIs" dxfId="18" priority="26" operator="lessThan">
      <formula>#REF!</formula>
    </cfRule>
  </conditionalFormatting>
  <conditionalFormatting sqref="L59:L68">
    <cfRule type="cellIs" dxfId="17" priority="21" operator="lessThan">
      <formula>#REF!</formula>
    </cfRule>
    <cfRule type="cellIs" dxfId="16" priority="22" operator="lessThan">
      <formula>#REF!</formula>
    </cfRule>
  </conditionalFormatting>
  <conditionalFormatting sqref="N14:P68">
    <cfRule type="cellIs" dxfId="15" priority="23" operator="lessThan">
      <formula>#REF!</formula>
    </cfRule>
    <cfRule type="cellIs" dxfId="14" priority="24" operator="lessThan">
      <formula>#REF!</formula>
    </cfRule>
  </conditionalFormatting>
  <pageMargins left="0.7" right="0.7" top="0.75" bottom="0.75" header="0.3" footer="0.3"/>
  <pageSetup paperSize="9" scale="4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33584-A1B9-4359-AF0A-B9F144BE6C62}">
  <dimension ref="B1:W69"/>
  <sheetViews>
    <sheetView tabSelected="1" topLeftCell="A12" zoomScale="80" zoomScaleNormal="80" workbookViewId="0">
      <selection activeCell="A36" sqref="A36:XFD36"/>
    </sheetView>
  </sheetViews>
  <sheetFormatPr baseColWidth="10" defaultColWidth="11.44140625" defaultRowHeight="14.4" x14ac:dyDescent="0.3"/>
  <cols>
    <col min="1" max="1" width="11.44140625" style="51"/>
    <col min="2" max="2" width="1.44140625" style="51" customWidth="1"/>
    <col min="3" max="3" width="35.109375" style="51" customWidth="1"/>
    <col min="4" max="4" width="9.44140625" style="52" bestFit="1" customWidth="1"/>
    <col min="5" max="5" width="8.5546875" style="52" customWidth="1"/>
    <col min="6" max="10" width="12" style="52" customWidth="1"/>
    <col min="11" max="11" width="1.88671875" style="52" customWidth="1"/>
    <col min="12" max="12" width="16.88671875" style="52" customWidth="1"/>
    <col min="13" max="13" width="1.5546875" style="52" customWidth="1"/>
    <col min="14" max="16" width="16.44140625" style="51" customWidth="1"/>
    <col min="17" max="17" width="3.33203125" style="51" customWidth="1"/>
    <col min="18" max="18" width="11.44140625" style="53"/>
    <col min="19" max="19" width="1.5546875" style="51" customWidth="1"/>
    <col min="20" max="20" width="11.44140625" style="51"/>
    <col min="21" max="23" width="0" style="51" hidden="1" customWidth="1"/>
    <col min="24" max="16384" width="11.44140625" style="51"/>
  </cols>
  <sheetData>
    <row r="1" spans="2:23" ht="15" thickBot="1" x14ac:dyDescent="0.35"/>
    <row r="2" spans="2:23" ht="7.5" customHeight="1" x14ac:dyDescent="0.3">
      <c r="B2" s="54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5"/>
      <c r="O2" s="55"/>
      <c r="P2" s="55"/>
      <c r="Q2" s="55"/>
      <c r="R2" s="57"/>
      <c r="S2" s="58"/>
    </row>
    <row r="3" spans="2:23" ht="25.5" customHeight="1" x14ac:dyDescent="0.3">
      <c r="B3" s="59"/>
      <c r="C3" s="60" t="s">
        <v>90</v>
      </c>
      <c r="D3" s="302"/>
      <c r="E3" s="302"/>
      <c r="F3" s="302"/>
      <c r="G3" s="302"/>
      <c r="H3" s="302"/>
      <c r="S3" s="61"/>
    </row>
    <row r="4" spans="2:23" ht="27.75" customHeight="1" x14ac:dyDescent="0.3">
      <c r="B4" s="59"/>
      <c r="C4" s="62" t="s">
        <v>96</v>
      </c>
      <c r="D4" s="11" t="s">
        <v>97</v>
      </c>
      <c r="E4" s="303" t="s">
        <v>99</v>
      </c>
      <c r="F4" s="303"/>
      <c r="G4" s="314"/>
      <c r="H4" s="315"/>
      <c r="J4" s="313" t="s">
        <v>268</v>
      </c>
      <c r="K4" s="313"/>
      <c r="L4" s="313"/>
      <c r="M4" s="313"/>
      <c r="N4" s="313"/>
      <c r="O4" s="113" t="s">
        <v>211</v>
      </c>
      <c r="S4" s="61"/>
    </row>
    <row r="5" spans="2:23" ht="25.5" customHeight="1" x14ac:dyDescent="0.3">
      <c r="B5" s="59"/>
      <c r="D5" s="26" t="s">
        <v>98</v>
      </c>
      <c r="E5" s="319" t="s">
        <v>100</v>
      </c>
      <c r="F5" s="319"/>
      <c r="G5" s="320"/>
      <c r="H5" s="321"/>
      <c r="J5" s="318"/>
      <c r="K5" s="318"/>
      <c r="L5" s="318"/>
      <c r="M5" s="318"/>
      <c r="N5" s="318"/>
      <c r="O5" s="63"/>
      <c r="S5" s="61"/>
    </row>
    <row r="6" spans="2:23" ht="25.5" customHeight="1" x14ac:dyDescent="0.3">
      <c r="B6" s="59"/>
      <c r="C6" s="114" t="s">
        <v>91</v>
      </c>
      <c r="D6" s="322"/>
      <c r="E6" s="323"/>
      <c r="F6" s="323"/>
      <c r="G6" s="323"/>
      <c r="H6" s="324"/>
      <c r="S6" s="61"/>
    </row>
    <row r="7" spans="2:23" ht="8.25" customHeight="1" thickBot="1" x14ac:dyDescent="0.35">
      <c r="B7" s="59"/>
      <c r="C7" s="65"/>
      <c r="D7" s="63"/>
      <c r="E7" s="63"/>
      <c r="N7" s="64"/>
      <c r="S7" s="61"/>
    </row>
    <row r="8" spans="2:23" ht="46.5" customHeight="1" x14ac:dyDescent="0.3">
      <c r="B8" s="59"/>
      <c r="I8" s="304" t="s">
        <v>142</v>
      </c>
      <c r="J8" s="305"/>
      <c r="K8" s="305"/>
      <c r="L8" s="305"/>
      <c r="M8" s="306"/>
      <c r="N8" s="16"/>
      <c r="O8" s="17"/>
      <c r="P8" s="18"/>
      <c r="S8" s="61"/>
    </row>
    <row r="9" spans="2:23" ht="46.5" customHeight="1" x14ac:dyDescent="0.3">
      <c r="B9" s="59"/>
      <c r="I9" s="307" t="s">
        <v>143</v>
      </c>
      <c r="J9" s="308"/>
      <c r="K9" s="308"/>
      <c r="L9" s="308"/>
      <c r="M9" s="309"/>
      <c r="N9" s="19"/>
      <c r="O9" s="13"/>
      <c r="P9" s="20"/>
      <c r="S9" s="61"/>
    </row>
    <row r="10" spans="2:23" ht="29.25" customHeight="1" thickBot="1" x14ac:dyDescent="0.35">
      <c r="B10" s="59"/>
      <c r="I10" s="310" t="s">
        <v>101</v>
      </c>
      <c r="J10" s="311"/>
      <c r="K10" s="311"/>
      <c r="L10" s="311"/>
      <c r="M10" s="312"/>
      <c r="N10" s="21"/>
      <c r="O10" s="22"/>
      <c r="P10" s="23"/>
      <c r="S10" s="61"/>
    </row>
    <row r="11" spans="2:23" ht="6" customHeight="1" thickBot="1" x14ac:dyDescent="0.35">
      <c r="B11" s="59"/>
      <c r="I11" s="67"/>
      <c r="J11" s="68"/>
      <c r="K11" s="68"/>
      <c r="L11" s="68"/>
      <c r="M11" s="68"/>
      <c r="N11" s="53"/>
      <c r="O11" s="53"/>
      <c r="P11" s="53"/>
      <c r="S11" s="61"/>
    </row>
    <row r="12" spans="2:23" ht="30" customHeight="1" x14ac:dyDescent="0.3">
      <c r="B12" s="59"/>
      <c r="C12" s="115"/>
      <c r="D12" s="331" t="s">
        <v>209</v>
      </c>
      <c r="E12" s="331"/>
      <c r="F12" s="69" t="s">
        <v>26</v>
      </c>
      <c r="G12" s="70" t="s">
        <v>27</v>
      </c>
      <c r="H12" s="71" t="s">
        <v>28</v>
      </c>
      <c r="I12" s="72" t="s">
        <v>29</v>
      </c>
      <c r="J12" s="73" t="s">
        <v>30</v>
      </c>
      <c r="K12" s="74"/>
      <c r="L12" s="78" t="s">
        <v>104</v>
      </c>
      <c r="M12" s="74"/>
      <c r="N12" s="116" t="s">
        <v>269</v>
      </c>
      <c r="O12" s="117" t="s">
        <v>269</v>
      </c>
      <c r="P12" s="200" t="s">
        <v>269</v>
      </c>
      <c r="R12" s="119" t="s">
        <v>92</v>
      </c>
      <c r="S12" s="61"/>
    </row>
    <row r="13" spans="2:23" x14ac:dyDescent="0.3">
      <c r="B13" s="59"/>
      <c r="C13" s="245" t="s">
        <v>270</v>
      </c>
      <c r="D13" s="329"/>
      <c r="E13" s="330"/>
      <c r="F13" s="85"/>
      <c r="G13" s="85"/>
      <c r="H13" s="85"/>
      <c r="I13" s="85"/>
      <c r="J13" s="86"/>
      <c r="K13" s="87"/>
      <c r="L13" s="89"/>
      <c r="M13" s="87"/>
      <c r="N13" s="90"/>
      <c r="O13" s="91"/>
      <c r="P13" s="92"/>
      <c r="R13" s="93"/>
      <c r="S13" s="61"/>
    </row>
    <row r="14" spans="2:23" x14ac:dyDescent="0.3">
      <c r="B14" s="59"/>
      <c r="C14" s="253" t="s">
        <v>271</v>
      </c>
      <c r="D14" s="332" t="s">
        <v>212</v>
      </c>
      <c r="E14" s="332"/>
      <c r="F14" s="191">
        <v>79.2</v>
      </c>
      <c r="G14" s="191">
        <v>79.2</v>
      </c>
      <c r="H14" s="191">
        <v>79.2</v>
      </c>
      <c r="I14" s="191">
        <v>79.2</v>
      </c>
      <c r="J14" s="192">
        <v>79.2</v>
      </c>
      <c r="K14" s="97"/>
      <c r="L14" s="24"/>
      <c r="M14" s="97"/>
      <c r="N14" s="5"/>
      <c r="O14" s="6"/>
      <c r="P14" s="7"/>
      <c r="R14" s="246">
        <f>MAX(U14:W14)</f>
        <v>0</v>
      </c>
      <c r="S14" s="61"/>
      <c r="U14" s="51">
        <f>IF(LEFT(N14,1)="&lt;",SUBSTITUTE(N14,"&lt;","")+0,N14+0)</f>
        <v>0</v>
      </c>
      <c r="V14" s="51">
        <f t="shared" ref="V14:W29" si="0">IF(LEFT(O14,1)="&lt;",SUBSTITUTE(O14,"&lt;","")+0,O14+0)</f>
        <v>0</v>
      </c>
      <c r="W14" s="51">
        <f t="shared" si="0"/>
        <v>0</v>
      </c>
    </row>
    <row r="15" spans="2:23" x14ac:dyDescent="0.3">
      <c r="B15" s="59"/>
      <c r="C15" s="253" t="s">
        <v>272</v>
      </c>
      <c r="D15" s="332" t="s">
        <v>212</v>
      </c>
      <c r="E15" s="332"/>
      <c r="F15" s="191">
        <v>2.4800000000000004</v>
      </c>
      <c r="G15" s="191">
        <v>2.4800000000000004</v>
      </c>
      <c r="H15" s="191">
        <v>2.4800000000000004</v>
      </c>
      <c r="I15" s="191">
        <v>2.4800000000000004</v>
      </c>
      <c r="J15" s="192">
        <v>2.4800000000000004</v>
      </c>
      <c r="K15" s="97"/>
      <c r="L15" s="24"/>
      <c r="M15" s="97"/>
      <c r="N15" s="5"/>
      <c r="O15" s="6"/>
      <c r="P15" s="7"/>
      <c r="R15" s="246">
        <f t="shared" ref="R15:R68" si="1">MAX(U15:W15)</f>
        <v>0</v>
      </c>
      <c r="S15" s="61"/>
      <c r="U15" s="51">
        <f t="shared" ref="U15:W68" si="2">IF(LEFT(N15,1)="&lt;",SUBSTITUTE(N15,"&lt;","")+0,N15+0)</f>
        <v>0</v>
      </c>
      <c r="V15" s="51">
        <f t="shared" si="0"/>
        <v>0</v>
      </c>
      <c r="W15" s="51">
        <f t="shared" si="0"/>
        <v>0</v>
      </c>
    </row>
    <row r="16" spans="2:23" x14ac:dyDescent="0.3">
      <c r="B16" s="59"/>
      <c r="C16" s="253" t="s">
        <v>273</v>
      </c>
      <c r="D16" s="332" t="s">
        <v>212</v>
      </c>
      <c r="E16" s="332"/>
      <c r="F16" s="191">
        <v>2.64</v>
      </c>
      <c r="G16" s="191">
        <v>2.64</v>
      </c>
      <c r="H16" s="191">
        <v>2.64</v>
      </c>
      <c r="I16" s="191">
        <v>2.64</v>
      </c>
      <c r="J16" s="192">
        <v>2.64</v>
      </c>
      <c r="K16" s="97"/>
      <c r="L16" s="24"/>
      <c r="M16" s="97"/>
      <c r="N16" s="5"/>
      <c r="O16" s="6"/>
      <c r="P16" s="7"/>
      <c r="R16" s="246">
        <f t="shared" si="1"/>
        <v>0</v>
      </c>
      <c r="S16" s="61"/>
      <c r="U16" s="51">
        <f t="shared" si="2"/>
        <v>0</v>
      </c>
      <c r="V16" s="51">
        <f t="shared" si="0"/>
        <v>0</v>
      </c>
      <c r="W16" s="51">
        <f t="shared" si="0"/>
        <v>0</v>
      </c>
    </row>
    <row r="17" spans="2:23" x14ac:dyDescent="0.3">
      <c r="B17" s="59"/>
      <c r="C17" s="253" t="s">
        <v>274</v>
      </c>
      <c r="D17" s="332" t="s">
        <v>212</v>
      </c>
      <c r="E17" s="332"/>
      <c r="F17" s="191">
        <v>0.23</v>
      </c>
      <c r="G17" s="191">
        <v>0.23</v>
      </c>
      <c r="H17" s="191">
        <v>0.23</v>
      </c>
      <c r="I17" s="191">
        <v>0.23</v>
      </c>
      <c r="J17" s="192">
        <v>0.23</v>
      </c>
      <c r="K17" s="97"/>
      <c r="L17" s="24"/>
      <c r="M17" s="97"/>
      <c r="N17" s="5"/>
      <c r="O17" s="6"/>
      <c r="P17" s="7"/>
      <c r="R17" s="246">
        <f t="shared" si="1"/>
        <v>0</v>
      </c>
      <c r="S17" s="61"/>
      <c r="U17" s="51">
        <f t="shared" si="2"/>
        <v>0</v>
      </c>
      <c r="V17" s="51">
        <f t="shared" si="0"/>
        <v>0</v>
      </c>
      <c r="W17" s="51">
        <f t="shared" si="0"/>
        <v>0</v>
      </c>
    </row>
    <row r="18" spans="2:23" x14ac:dyDescent="0.3">
      <c r="B18" s="59"/>
      <c r="C18" s="254" t="s">
        <v>275</v>
      </c>
      <c r="D18" s="332" t="s">
        <v>276</v>
      </c>
      <c r="E18" s="332"/>
      <c r="F18" s="191">
        <v>0.41</v>
      </c>
      <c r="G18" s="191">
        <v>0.41</v>
      </c>
      <c r="H18" s="191">
        <v>0.41</v>
      </c>
      <c r="I18" s="191">
        <v>0.41</v>
      </c>
      <c r="J18" s="192">
        <v>0.41</v>
      </c>
      <c r="K18" s="97"/>
      <c r="L18" s="24"/>
      <c r="M18" s="97"/>
      <c r="N18" s="5"/>
      <c r="O18" s="6"/>
      <c r="P18" s="7"/>
      <c r="R18" s="246">
        <f t="shared" si="1"/>
        <v>0</v>
      </c>
      <c r="S18" s="61"/>
      <c r="U18" s="51">
        <f t="shared" si="2"/>
        <v>0</v>
      </c>
      <c r="V18" s="51">
        <f t="shared" si="0"/>
        <v>0</v>
      </c>
      <c r="W18" s="51">
        <f t="shared" si="0"/>
        <v>0</v>
      </c>
    </row>
    <row r="19" spans="2:23" x14ac:dyDescent="0.3">
      <c r="B19" s="59"/>
      <c r="C19" s="255" t="s">
        <v>277</v>
      </c>
      <c r="D19" s="332" t="s">
        <v>276</v>
      </c>
      <c r="E19" s="332"/>
      <c r="F19" s="191" t="s">
        <v>134</v>
      </c>
      <c r="G19" s="191" t="s">
        <v>134</v>
      </c>
      <c r="H19" s="191" t="s">
        <v>134</v>
      </c>
      <c r="I19" s="191" t="s">
        <v>134</v>
      </c>
      <c r="J19" s="192" t="s">
        <v>134</v>
      </c>
      <c r="K19" s="97"/>
      <c r="L19" s="24"/>
      <c r="M19" s="97"/>
      <c r="N19" s="5"/>
      <c r="O19" s="6"/>
      <c r="P19" s="7"/>
      <c r="R19" s="246">
        <f t="shared" si="1"/>
        <v>0</v>
      </c>
      <c r="S19" s="61"/>
      <c r="U19" s="51">
        <f t="shared" si="2"/>
        <v>0</v>
      </c>
      <c r="V19" s="51">
        <f t="shared" si="0"/>
        <v>0</v>
      </c>
      <c r="W19" s="51">
        <f t="shared" si="0"/>
        <v>0</v>
      </c>
    </row>
    <row r="20" spans="2:23" x14ac:dyDescent="0.3">
      <c r="B20" s="59"/>
      <c r="C20" s="254" t="s">
        <v>278</v>
      </c>
      <c r="D20" s="332" t="s">
        <v>276</v>
      </c>
      <c r="E20" s="332"/>
      <c r="F20" s="191">
        <v>0.41</v>
      </c>
      <c r="G20" s="191">
        <v>0.41</v>
      </c>
      <c r="H20" s="191">
        <v>0.41</v>
      </c>
      <c r="I20" s="191">
        <v>0.41</v>
      </c>
      <c r="J20" s="192">
        <v>0.41</v>
      </c>
      <c r="K20" s="97"/>
      <c r="L20" s="24"/>
      <c r="M20" s="97"/>
      <c r="N20" s="5"/>
      <c r="O20" s="6"/>
      <c r="P20" s="7"/>
      <c r="R20" s="246">
        <f t="shared" si="1"/>
        <v>0</v>
      </c>
      <c r="S20" s="61"/>
      <c r="U20" s="51">
        <f t="shared" si="2"/>
        <v>0</v>
      </c>
      <c r="V20" s="51">
        <f t="shared" si="0"/>
        <v>0</v>
      </c>
      <c r="W20" s="51">
        <f t="shared" si="0"/>
        <v>0</v>
      </c>
    </row>
    <row r="21" spans="2:23" x14ac:dyDescent="0.3">
      <c r="B21" s="59"/>
      <c r="C21" s="253" t="s">
        <v>279</v>
      </c>
      <c r="D21" s="332" t="s">
        <v>276</v>
      </c>
      <c r="E21" s="332"/>
      <c r="F21" s="191">
        <v>0.30000000000000004</v>
      </c>
      <c r="G21" s="191">
        <v>0.30000000000000004</v>
      </c>
      <c r="H21" s="191">
        <v>0.30000000000000004</v>
      </c>
      <c r="I21" s="191">
        <v>0.30000000000000004</v>
      </c>
      <c r="J21" s="192">
        <v>0.30000000000000004</v>
      </c>
      <c r="K21" s="97"/>
      <c r="L21" s="24"/>
      <c r="M21" s="97"/>
      <c r="N21" s="5"/>
      <c r="O21" s="6"/>
      <c r="P21" s="7"/>
      <c r="R21" s="246">
        <f t="shared" si="1"/>
        <v>0</v>
      </c>
      <c r="S21" s="61"/>
      <c r="U21" s="51">
        <f t="shared" si="2"/>
        <v>0</v>
      </c>
      <c r="V21" s="51">
        <f t="shared" si="0"/>
        <v>0</v>
      </c>
      <c r="W21" s="51">
        <f t="shared" si="0"/>
        <v>0</v>
      </c>
    </row>
    <row r="22" spans="2:23" x14ac:dyDescent="0.3">
      <c r="B22" s="59"/>
      <c r="C22" s="254" t="s">
        <v>280</v>
      </c>
      <c r="D22" s="332" t="s">
        <v>276</v>
      </c>
      <c r="E22" s="332"/>
      <c r="F22" s="191">
        <v>0.2</v>
      </c>
      <c r="G22" s="191">
        <v>0.2</v>
      </c>
      <c r="H22" s="191">
        <v>0.2</v>
      </c>
      <c r="I22" s="191">
        <v>0.2</v>
      </c>
      <c r="J22" s="192">
        <v>0.2</v>
      </c>
      <c r="K22" s="97"/>
      <c r="L22" s="24"/>
      <c r="M22" s="97"/>
      <c r="N22" s="5"/>
      <c r="O22" s="6"/>
      <c r="P22" s="7"/>
      <c r="R22" s="246">
        <f t="shared" si="1"/>
        <v>0</v>
      </c>
      <c r="S22" s="61"/>
      <c r="U22" s="51">
        <f t="shared" si="2"/>
        <v>0</v>
      </c>
      <c r="V22" s="51">
        <f t="shared" si="0"/>
        <v>0</v>
      </c>
      <c r="W22" s="51">
        <f t="shared" si="0"/>
        <v>0</v>
      </c>
    </row>
    <row r="23" spans="2:23" x14ac:dyDescent="0.3">
      <c r="B23" s="59"/>
      <c r="C23" s="253" t="s">
        <v>281</v>
      </c>
      <c r="D23" s="332" t="s">
        <v>276</v>
      </c>
      <c r="E23" s="332"/>
      <c r="F23" s="191">
        <v>3.6</v>
      </c>
      <c r="G23" s="191">
        <v>3.6</v>
      </c>
      <c r="H23" s="191">
        <v>3.6</v>
      </c>
      <c r="I23" s="191">
        <v>3.6</v>
      </c>
      <c r="J23" s="192">
        <v>3.6</v>
      </c>
      <c r="K23" s="97"/>
      <c r="L23" s="24"/>
      <c r="M23" s="97"/>
      <c r="N23" s="5"/>
      <c r="O23" s="6"/>
      <c r="P23" s="7"/>
      <c r="R23" s="246">
        <f t="shared" si="1"/>
        <v>0</v>
      </c>
      <c r="S23" s="61"/>
      <c r="U23" s="51">
        <f t="shared" si="2"/>
        <v>0</v>
      </c>
      <c r="V23" s="51">
        <f t="shared" si="0"/>
        <v>0</v>
      </c>
      <c r="W23" s="51">
        <f t="shared" si="0"/>
        <v>0</v>
      </c>
    </row>
    <row r="24" spans="2:23" x14ac:dyDescent="0.3">
      <c r="B24" s="59"/>
      <c r="C24" s="253" t="s">
        <v>282</v>
      </c>
      <c r="D24" s="332" t="s">
        <v>276</v>
      </c>
      <c r="E24" s="332"/>
      <c r="F24" s="191">
        <v>6.7200000000000006</v>
      </c>
      <c r="G24" s="191">
        <v>6.7200000000000006</v>
      </c>
      <c r="H24" s="191">
        <v>6.7200000000000006</v>
      </c>
      <c r="I24" s="191">
        <v>6.7200000000000006</v>
      </c>
      <c r="J24" s="192">
        <v>6.7200000000000006</v>
      </c>
      <c r="K24" s="97"/>
      <c r="L24" s="24"/>
      <c r="M24" s="97"/>
      <c r="N24" s="5"/>
      <c r="O24" s="6"/>
      <c r="P24" s="7"/>
      <c r="R24" s="246">
        <f t="shared" si="1"/>
        <v>0</v>
      </c>
      <c r="S24" s="61"/>
      <c r="U24" s="51">
        <f t="shared" si="2"/>
        <v>0</v>
      </c>
      <c r="V24" s="51">
        <f t="shared" si="0"/>
        <v>0</v>
      </c>
      <c r="W24" s="51">
        <f t="shared" si="0"/>
        <v>0</v>
      </c>
    </row>
    <row r="25" spans="2:23" x14ac:dyDescent="0.3">
      <c r="B25" s="59"/>
      <c r="C25" s="253" t="s">
        <v>283</v>
      </c>
      <c r="D25" s="332" t="s">
        <v>276</v>
      </c>
      <c r="E25" s="332"/>
      <c r="F25" s="191">
        <v>6.7200000000000006</v>
      </c>
      <c r="G25" s="191">
        <v>6.7200000000000006</v>
      </c>
      <c r="H25" s="191">
        <v>6.7200000000000006</v>
      </c>
      <c r="I25" s="191">
        <v>6.7200000000000006</v>
      </c>
      <c r="J25" s="192">
        <v>6.7200000000000006</v>
      </c>
      <c r="K25" s="97"/>
      <c r="L25" s="24"/>
      <c r="M25" s="97"/>
      <c r="N25" s="5"/>
      <c r="O25" s="6"/>
      <c r="P25" s="7"/>
      <c r="R25" s="246">
        <f t="shared" si="1"/>
        <v>0</v>
      </c>
      <c r="S25" s="61"/>
      <c r="U25" s="51">
        <f t="shared" si="2"/>
        <v>0</v>
      </c>
      <c r="V25" s="51">
        <f t="shared" si="0"/>
        <v>0</v>
      </c>
      <c r="W25" s="51">
        <f t="shared" si="0"/>
        <v>0</v>
      </c>
    </row>
    <row r="26" spans="2:23" x14ac:dyDescent="0.3">
      <c r="B26" s="59"/>
      <c r="C26" s="253" t="s">
        <v>284</v>
      </c>
      <c r="D26" s="332" t="s">
        <v>276</v>
      </c>
      <c r="E26" s="332"/>
      <c r="F26" s="191">
        <v>67.2</v>
      </c>
      <c r="G26" s="191">
        <v>67.2</v>
      </c>
      <c r="H26" s="191">
        <v>67.2</v>
      </c>
      <c r="I26" s="191">
        <v>67.2</v>
      </c>
      <c r="J26" s="192">
        <v>67.2</v>
      </c>
      <c r="K26" s="97"/>
      <c r="L26" s="24"/>
      <c r="M26" s="97"/>
      <c r="N26" s="5"/>
      <c r="O26" s="6"/>
      <c r="P26" s="7"/>
      <c r="R26" s="246">
        <f t="shared" si="1"/>
        <v>0</v>
      </c>
      <c r="S26" s="61"/>
      <c r="U26" s="51">
        <f t="shared" si="2"/>
        <v>0</v>
      </c>
      <c r="V26" s="51">
        <f t="shared" si="0"/>
        <v>0</v>
      </c>
      <c r="W26" s="51">
        <f t="shared" si="0"/>
        <v>0</v>
      </c>
    </row>
    <row r="27" spans="2:23" x14ac:dyDescent="0.3">
      <c r="B27" s="59"/>
      <c r="C27" s="253" t="s">
        <v>285</v>
      </c>
      <c r="D27" s="332" t="s">
        <v>276</v>
      </c>
      <c r="E27" s="332"/>
      <c r="F27" s="191">
        <v>0.4</v>
      </c>
      <c r="G27" s="191">
        <v>0.4</v>
      </c>
      <c r="H27" s="191">
        <v>0.4</v>
      </c>
      <c r="I27" s="191">
        <v>0.4</v>
      </c>
      <c r="J27" s="192">
        <v>0.4</v>
      </c>
      <c r="K27" s="97"/>
      <c r="L27" s="24"/>
      <c r="M27" s="97"/>
      <c r="N27" s="5"/>
      <c r="O27" s="6"/>
      <c r="P27" s="7"/>
      <c r="R27" s="246">
        <f t="shared" si="1"/>
        <v>0</v>
      </c>
      <c r="S27" s="61"/>
      <c r="U27" s="51">
        <f t="shared" si="2"/>
        <v>0</v>
      </c>
      <c r="V27" s="51">
        <f t="shared" si="0"/>
        <v>0</v>
      </c>
      <c r="W27" s="51">
        <f t="shared" si="0"/>
        <v>0</v>
      </c>
    </row>
    <row r="28" spans="2:23" x14ac:dyDescent="0.3">
      <c r="B28" s="59"/>
      <c r="C28" s="253" t="s">
        <v>286</v>
      </c>
      <c r="D28" s="332" t="s">
        <v>276</v>
      </c>
      <c r="E28" s="332"/>
      <c r="F28" s="191">
        <v>2.4800000000000004</v>
      </c>
      <c r="G28" s="191">
        <v>2.4800000000000004</v>
      </c>
      <c r="H28" s="191">
        <v>2.4800000000000004</v>
      </c>
      <c r="I28" s="191">
        <v>2.4800000000000004</v>
      </c>
      <c r="J28" s="192">
        <v>2.4800000000000004</v>
      </c>
      <c r="K28" s="97"/>
      <c r="L28" s="24"/>
      <c r="M28" s="97"/>
      <c r="N28" s="5"/>
      <c r="O28" s="6"/>
      <c r="P28" s="7"/>
      <c r="R28" s="246">
        <f t="shared" si="1"/>
        <v>0</v>
      </c>
      <c r="S28" s="61"/>
      <c r="U28" s="51">
        <f t="shared" si="2"/>
        <v>0</v>
      </c>
      <c r="V28" s="51">
        <f t="shared" si="0"/>
        <v>0</v>
      </c>
      <c r="W28" s="51">
        <f t="shared" si="0"/>
        <v>0</v>
      </c>
    </row>
    <row r="29" spans="2:23" x14ac:dyDescent="0.3">
      <c r="B29" s="59"/>
      <c r="C29" s="253" t="s">
        <v>287</v>
      </c>
      <c r="D29" s="332" t="s">
        <v>276</v>
      </c>
      <c r="E29" s="332"/>
      <c r="F29" s="191">
        <v>0.4</v>
      </c>
      <c r="G29" s="191">
        <v>0.4</v>
      </c>
      <c r="H29" s="191">
        <v>0.4</v>
      </c>
      <c r="I29" s="191">
        <v>0.4</v>
      </c>
      <c r="J29" s="192">
        <v>0.4</v>
      </c>
      <c r="K29" s="97"/>
      <c r="L29" s="24"/>
      <c r="M29" s="97"/>
      <c r="N29" s="5"/>
      <c r="O29" s="6"/>
      <c r="P29" s="7"/>
      <c r="R29" s="246">
        <f t="shared" si="1"/>
        <v>0</v>
      </c>
      <c r="S29" s="61"/>
      <c r="U29" s="51">
        <f t="shared" si="2"/>
        <v>0</v>
      </c>
      <c r="V29" s="51">
        <f t="shared" si="0"/>
        <v>0</v>
      </c>
      <c r="W29" s="51">
        <f t="shared" si="0"/>
        <v>0</v>
      </c>
    </row>
    <row r="30" spans="2:23" x14ac:dyDescent="0.3">
      <c r="B30" s="59"/>
      <c r="C30" s="253" t="s">
        <v>288</v>
      </c>
      <c r="D30" s="332" t="s">
        <v>276</v>
      </c>
      <c r="E30" s="332"/>
      <c r="F30" s="191">
        <v>2.96</v>
      </c>
      <c r="G30" s="191">
        <v>2.96</v>
      </c>
      <c r="H30" s="191">
        <v>2.96</v>
      </c>
      <c r="I30" s="191">
        <v>2.96</v>
      </c>
      <c r="J30" s="192">
        <v>2.96</v>
      </c>
      <c r="K30" s="97"/>
      <c r="L30" s="24"/>
      <c r="M30" s="97"/>
      <c r="N30" s="5"/>
      <c r="O30" s="6"/>
      <c r="P30" s="7"/>
      <c r="R30" s="246">
        <f t="shared" si="1"/>
        <v>0</v>
      </c>
      <c r="S30" s="61"/>
      <c r="U30" s="51">
        <f t="shared" si="2"/>
        <v>0</v>
      </c>
      <c r="V30" s="51">
        <f t="shared" si="2"/>
        <v>0</v>
      </c>
      <c r="W30" s="51">
        <f t="shared" si="2"/>
        <v>0</v>
      </c>
    </row>
    <row r="31" spans="2:23" x14ac:dyDescent="0.3">
      <c r="B31" s="59"/>
      <c r="C31" s="252" t="s">
        <v>289</v>
      </c>
      <c r="D31" s="332" t="s">
        <v>276</v>
      </c>
      <c r="E31" s="332"/>
      <c r="F31" s="191" t="s">
        <v>134</v>
      </c>
      <c r="G31" s="191" t="s">
        <v>134</v>
      </c>
      <c r="H31" s="191" t="s">
        <v>134</v>
      </c>
      <c r="I31" s="191" t="s">
        <v>134</v>
      </c>
      <c r="J31" s="192" t="s">
        <v>134</v>
      </c>
      <c r="K31" s="97"/>
      <c r="L31" s="24"/>
      <c r="M31" s="97"/>
      <c r="N31" s="5"/>
      <c r="O31" s="6"/>
      <c r="P31" s="7"/>
      <c r="R31" s="246">
        <f t="shared" si="1"/>
        <v>0</v>
      </c>
      <c r="S31" s="61"/>
      <c r="U31" s="51">
        <f t="shared" si="2"/>
        <v>0</v>
      </c>
      <c r="V31" s="51">
        <f t="shared" si="2"/>
        <v>0</v>
      </c>
      <c r="W31" s="51">
        <f t="shared" si="2"/>
        <v>0</v>
      </c>
    </row>
    <row r="32" spans="2:23" x14ac:dyDescent="0.3">
      <c r="B32" s="59"/>
      <c r="C32" s="253" t="s">
        <v>290</v>
      </c>
      <c r="D32" s="332" t="s">
        <v>276</v>
      </c>
      <c r="E32" s="332"/>
      <c r="F32" s="191">
        <v>2.96</v>
      </c>
      <c r="G32" s="191">
        <v>2.96</v>
      </c>
      <c r="H32" s="191">
        <v>2.96</v>
      </c>
      <c r="I32" s="191">
        <v>2.96</v>
      </c>
      <c r="J32" s="192">
        <v>2.96</v>
      </c>
      <c r="K32" s="97"/>
      <c r="L32" s="24"/>
      <c r="M32" s="97"/>
      <c r="N32" s="5"/>
      <c r="O32" s="6"/>
      <c r="P32" s="7"/>
      <c r="R32" s="246">
        <f t="shared" si="1"/>
        <v>0</v>
      </c>
      <c r="S32" s="61"/>
      <c r="U32" s="51">
        <f t="shared" si="2"/>
        <v>0</v>
      </c>
      <c r="V32" s="51">
        <f t="shared" si="2"/>
        <v>0</v>
      </c>
      <c r="W32" s="51">
        <f t="shared" si="2"/>
        <v>0</v>
      </c>
    </row>
    <row r="33" spans="2:23" x14ac:dyDescent="0.3">
      <c r="B33" s="59"/>
      <c r="C33" s="253" t="s">
        <v>291</v>
      </c>
      <c r="D33" s="332" t="s">
        <v>276</v>
      </c>
      <c r="E33" s="332"/>
      <c r="F33" s="191">
        <v>3.28</v>
      </c>
      <c r="G33" s="191">
        <v>3.28</v>
      </c>
      <c r="H33" s="191">
        <v>3.28</v>
      </c>
      <c r="I33" s="191">
        <v>3.28</v>
      </c>
      <c r="J33" s="192">
        <v>3.28</v>
      </c>
      <c r="K33" s="97"/>
      <c r="L33" s="24"/>
      <c r="M33" s="97"/>
      <c r="N33" s="5"/>
      <c r="O33" s="6"/>
      <c r="P33" s="7"/>
      <c r="R33" s="246">
        <f t="shared" si="1"/>
        <v>0</v>
      </c>
      <c r="S33" s="61"/>
      <c r="U33" s="51">
        <f t="shared" si="2"/>
        <v>0</v>
      </c>
      <c r="V33" s="51">
        <f t="shared" si="2"/>
        <v>0</v>
      </c>
      <c r="W33" s="51">
        <f t="shared" si="2"/>
        <v>0</v>
      </c>
    </row>
    <row r="34" spans="2:23" x14ac:dyDescent="0.3">
      <c r="B34" s="59"/>
      <c r="C34" s="254" t="s">
        <v>292</v>
      </c>
      <c r="D34" s="332" t="s">
        <v>276</v>
      </c>
      <c r="E34" s="332"/>
      <c r="F34" s="191">
        <v>0.3</v>
      </c>
      <c r="G34" s="191">
        <v>0.3</v>
      </c>
      <c r="H34" s="191">
        <v>0.78</v>
      </c>
      <c r="I34" s="191">
        <v>0.78</v>
      </c>
      <c r="J34" s="192">
        <v>0.78</v>
      </c>
      <c r="K34" s="97"/>
      <c r="L34" s="24"/>
      <c r="M34" s="97"/>
      <c r="N34" s="5"/>
      <c r="O34" s="6"/>
      <c r="P34" s="7"/>
      <c r="R34" s="246">
        <f t="shared" si="1"/>
        <v>0</v>
      </c>
      <c r="S34" s="61"/>
      <c r="U34" s="51">
        <f t="shared" si="2"/>
        <v>0</v>
      </c>
      <c r="V34" s="51">
        <f t="shared" si="2"/>
        <v>0</v>
      </c>
      <c r="W34" s="51">
        <f t="shared" si="2"/>
        <v>0</v>
      </c>
    </row>
    <row r="35" spans="2:23" x14ac:dyDescent="0.3">
      <c r="B35" s="59"/>
      <c r="C35" s="255" t="s">
        <v>293</v>
      </c>
      <c r="D35" s="332" t="s">
        <v>276</v>
      </c>
      <c r="E35" s="332"/>
      <c r="F35" s="191" t="s">
        <v>134</v>
      </c>
      <c r="G35" s="191" t="s">
        <v>134</v>
      </c>
      <c r="H35" s="191" t="s">
        <v>134</v>
      </c>
      <c r="I35" s="191" t="s">
        <v>134</v>
      </c>
      <c r="J35" s="192" t="s">
        <v>134</v>
      </c>
      <c r="K35" s="97"/>
      <c r="L35" s="24"/>
      <c r="M35" s="97"/>
      <c r="N35" s="5"/>
      <c r="O35" s="6"/>
      <c r="P35" s="7"/>
      <c r="R35" s="246">
        <f t="shared" si="1"/>
        <v>0</v>
      </c>
      <c r="S35" s="61"/>
      <c r="U35" s="51">
        <f t="shared" si="2"/>
        <v>0</v>
      </c>
      <c r="V35" s="51">
        <f t="shared" si="2"/>
        <v>0</v>
      </c>
      <c r="W35" s="51">
        <f t="shared" si="2"/>
        <v>0</v>
      </c>
    </row>
    <row r="36" spans="2:23" x14ac:dyDescent="0.3">
      <c r="B36" s="59"/>
      <c r="C36" s="254" t="s">
        <v>294</v>
      </c>
      <c r="D36" s="332" t="s">
        <v>276</v>
      </c>
      <c r="E36" s="332"/>
      <c r="F36" s="191">
        <v>0.3</v>
      </c>
      <c r="G36" s="191">
        <v>0.3</v>
      </c>
      <c r="H36" s="191">
        <v>0.78</v>
      </c>
      <c r="I36" s="191">
        <v>0.78</v>
      </c>
      <c r="J36" s="192">
        <v>0.78</v>
      </c>
      <c r="K36" s="97"/>
      <c r="L36" s="24"/>
      <c r="M36" s="97"/>
      <c r="N36" s="5"/>
      <c r="O36" s="6"/>
      <c r="P36" s="7"/>
      <c r="R36" s="246">
        <f t="shared" si="1"/>
        <v>0</v>
      </c>
      <c r="S36" s="61"/>
      <c r="U36" s="51">
        <f t="shared" si="2"/>
        <v>0</v>
      </c>
      <c r="V36" s="51">
        <f t="shared" si="2"/>
        <v>0</v>
      </c>
      <c r="W36" s="51">
        <f t="shared" si="2"/>
        <v>0</v>
      </c>
    </row>
    <row r="37" spans="2:23" x14ac:dyDescent="0.3">
      <c r="B37" s="59"/>
      <c r="C37" s="253" t="s">
        <v>295</v>
      </c>
      <c r="D37" s="332" t="s">
        <v>276</v>
      </c>
      <c r="E37" s="332"/>
      <c r="F37" s="191">
        <v>0.4</v>
      </c>
      <c r="G37" s="191">
        <v>0.4</v>
      </c>
      <c r="H37" s="191">
        <v>0.4</v>
      </c>
      <c r="I37" s="191">
        <v>0.4</v>
      </c>
      <c r="J37" s="192">
        <v>0.4</v>
      </c>
      <c r="K37" s="97"/>
      <c r="L37" s="24"/>
      <c r="M37" s="97"/>
      <c r="N37" s="5"/>
      <c r="O37" s="6"/>
      <c r="P37" s="7"/>
      <c r="R37" s="246">
        <f t="shared" si="1"/>
        <v>0</v>
      </c>
      <c r="S37" s="61"/>
      <c r="U37" s="51">
        <f t="shared" si="2"/>
        <v>0</v>
      </c>
      <c r="V37" s="51">
        <f t="shared" si="2"/>
        <v>0</v>
      </c>
      <c r="W37" s="51">
        <f t="shared" si="2"/>
        <v>0</v>
      </c>
    </row>
    <row r="38" spans="2:23" x14ac:dyDescent="0.3">
      <c r="B38" s="59"/>
      <c r="C38" s="253" t="s">
        <v>296</v>
      </c>
      <c r="D38" s="332" t="s">
        <v>276</v>
      </c>
      <c r="E38" s="332"/>
      <c r="F38" s="191">
        <v>10.4</v>
      </c>
      <c r="G38" s="191">
        <v>10.4</v>
      </c>
      <c r="H38" s="191">
        <v>10.4</v>
      </c>
      <c r="I38" s="191">
        <v>10.4</v>
      </c>
      <c r="J38" s="192">
        <v>10.4</v>
      </c>
      <c r="K38" s="97"/>
      <c r="L38" s="24"/>
      <c r="M38" s="97"/>
      <c r="N38" s="5"/>
      <c r="O38" s="6"/>
      <c r="P38" s="7"/>
      <c r="R38" s="246">
        <f t="shared" si="1"/>
        <v>0</v>
      </c>
      <c r="S38" s="61"/>
      <c r="U38" s="51">
        <f t="shared" si="2"/>
        <v>0</v>
      </c>
      <c r="V38" s="51">
        <f t="shared" si="2"/>
        <v>0</v>
      </c>
      <c r="W38" s="51">
        <f t="shared" si="2"/>
        <v>0</v>
      </c>
    </row>
    <row r="39" spans="2:23" x14ac:dyDescent="0.3">
      <c r="B39" s="59"/>
      <c r="C39" s="253" t="s">
        <v>297</v>
      </c>
      <c r="D39" s="332" t="s">
        <v>276</v>
      </c>
      <c r="E39" s="332"/>
      <c r="F39" s="191">
        <v>12</v>
      </c>
      <c r="G39" s="191">
        <v>12</v>
      </c>
      <c r="H39" s="191">
        <v>12</v>
      </c>
      <c r="I39" s="191">
        <v>12</v>
      </c>
      <c r="J39" s="192">
        <v>12</v>
      </c>
      <c r="K39" s="97"/>
      <c r="L39" s="24"/>
      <c r="M39" s="97"/>
      <c r="N39" s="5"/>
      <c r="O39" s="6"/>
      <c r="P39" s="7"/>
      <c r="R39" s="246">
        <f t="shared" si="1"/>
        <v>0</v>
      </c>
      <c r="S39" s="61"/>
      <c r="U39" s="51">
        <f t="shared" si="2"/>
        <v>0</v>
      </c>
      <c r="V39" s="51">
        <f t="shared" si="2"/>
        <v>0</v>
      </c>
      <c r="W39" s="51">
        <f t="shared" si="2"/>
        <v>0</v>
      </c>
    </row>
    <row r="40" spans="2:23" x14ac:dyDescent="0.3">
      <c r="B40" s="59"/>
      <c r="C40" s="252" t="s">
        <v>298</v>
      </c>
      <c r="D40" s="332" t="s">
        <v>276</v>
      </c>
      <c r="E40" s="332"/>
      <c r="F40" s="191" t="s">
        <v>134</v>
      </c>
      <c r="G40" s="191" t="s">
        <v>134</v>
      </c>
      <c r="H40" s="191" t="s">
        <v>134</v>
      </c>
      <c r="I40" s="191" t="s">
        <v>134</v>
      </c>
      <c r="J40" s="192" t="s">
        <v>134</v>
      </c>
      <c r="K40" s="97"/>
      <c r="L40" s="24"/>
      <c r="M40" s="97"/>
      <c r="N40" s="5"/>
      <c r="O40" s="6"/>
      <c r="P40" s="7"/>
      <c r="R40" s="246">
        <f t="shared" si="1"/>
        <v>0</v>
      </c>
      <c r="S40" s="61"/>
      <c r="U40" s="51">
        <f t="shared" si="2"/>
        <v>0</v>
      </c>
      <c r="V40" s="51">
        <f t="shared" si="2"/>
        <v>0</v>
      </c>
      <c r="W40" s="51">
        <f t="shared" si="2"/>
        <v>0</v>
      </c>
    </row>
    <row r="41" spans="2:23" x14ac:dyDescent="0.3">
      <c r="B41" s="59"/>
      <c r="C41" s="253" t="s">
        <v>299</v>
      </c>
      <c r="D41" s="332" t="s">
        <v>276</v>
      </c>
      <c r="E41" s="332"/>
      <c r="F41" s="191">
        <v>12</v>
      </c>
      <c r="G41" s="191">
        <v>12</v>
      </c>
      <c r="H41" s="191">
        <v>12</v>
      </c>
      <c r="I41" s="191">
        <v>12</v>
      </c>
      <c r="J41" s="192">
        <v>12</v>
      </c>
      <c r="K41" s="97"/>
      <c r="L41" s="24"/>
      <c r="M41" s="97"/>
      <c r="N41" s="5"/>
      <c r="O41" s="6"/>
      <c r="P41" s="7"/>
      <c r="R41" s="246">
        <f t="shared" si="1"/>
        <v>0</v>
      </c>
      <c r="S41" s="61"/>
      <c r="U41" s="51">
        <f t="shared" si="2"/>
        <v>0</v>
      </c>
      <c r="V41" s="51">
        <f t="shared" si="2"/>
        <v>0</v>
      </c>
      <c r="W41" s="51">
        <f t="shared" si="2"/>
        <v>0</v>
      </c>
    </row>
    <row r="42" spans="2:23" x14ac:dyDescent="0.3">
      <c r="B42" s="59"/>
      <c r="C42" s="253" t="s">
        <v>300</v>
      </c>
      <c r="D42" s="332" t="s">
        <v>276</v>
      </c>
      <c r="E42" s="332"/>
      <c r="F42" s="191">
        <v>0.4</v>
      </c>
      <c r="G42" s="191">
        <v>0.4</v>
      </c>
      <c r="H42" s="191">
        <v>0.4</v>
      </c>
      <c r="I42" s="191">
        <v>0.4</v>
      </c>
      <c r="J42" s="192">
        <v>0.4</v>
      </c>
      <c r="K42" s="97"/>
      <c r="L42" s="24"/>
      <c r="M42" s="97"/>
      <c r="N42" s="5"/>
      <c r="O42" s="6"/>
      <c r="P42" s="7"/>
      <c r="R42" s="246">
        <f t="shared" si="1"/>
        <v>0</v>
      </c>
      <c r="S42" s="61"/>
      <c r="U42" s="51">
        <f t="shared" si="2"/>
        <v>0</v>
      </c>
      <c r="V42" s="51">
        <f t="shared" si="2"/>
        <v>0</v>
      </c>
      <c r="W42" s="51">
        <f t="shared" si="2"/>
        <v>0</v>
      </c>
    </row>
    <row r="43" spans="2:23" x14ac:dyDescent="0.3">
      <c r="B43" s="59"/>
      <c r="C43" s="252" t="s">
        <v>301</v>
      </c>
      <c r="D43" s="332" t="s">
        <v>276</v>
      </c>
      <c r="E43" s="332"/>
      <c r="F43" s="191" t="s">
        <v>134</v>
      </c>
      <c r="G43" s="191" t="s">
        <v>134</v>
      </c>
      <c r="H43" s="191" t="s">
        <v>134</v>
      </c>
      <c r="I43" s="191" t="s">
        <v>134</v>
      </c>
      <c r="J43" s="192" t="s">
        <v>134</v>
      </c>
      <c r="K43" s="97"/>
      <c r="L43" s="24"/>
      <c r="M43" s="97"/>
      <c r="N43" s="5"/>
      <c r="O43" s="6"/>
      <c r="P43" s="7"/>
      <c r="R43" s="246">
        <f t="shared" si="1"/>
        <v>0</v>
      </c>
      <c r="S43" s="61"/>
      <c r="U43" s="51">
        <f t="shared" si="2"/>
        <v>0</v>
      </c>
      <c r="V43" s="51">
        <f t="shared" si="2"/>
        <v>0</v>
      </c>
      <c r="W43" s="51">
        <f t="shared" si="2"/>
        <v>0</v>
      </c>
    </row>
    <row r="44" spans="2:23" x14ac:dyDescent="0.3">
      <c r="B44" s="59"/>
      <c r="C44" s="253" t="s">
        <v>302</v>
      </c>
      <c r="D44" s="332" t="s">
        <v>276</v>
      </c>
      <c r="E44" s="332"/>
      <c r="F44" s="191">
        <v>0.4</v>
      </c>
      <c r="G44" s="191">
        <v>0.4</v>
      </c>
      <c r="H44" s="191">
        <v>0.4</v>
      </c>
      <c r="I44" s="191">
        <v>0.4</v>
      </c>
      <c r="J44" s="192">
        <v>0.4</v>
      </c>
      <c r="K44" s="97"/>
      <c r="L44" s="24"/>
      <c r="M44" s="97"/>
      <c r="N44" s="5"/>
      <c r="O44" s="6"/>
      <c r="P44" s="7"/>
      <c r="R44" s="246">
        <f t="shared" si="1"/>
        <v>0</v>
      </c>
      <c r="S44" s="61"/>
      <c r="U44" s="51">
        <f t="shared" si="2"/>
        <v>0</v>
      </c>
      <c r="V44" s="51">
        <f t="shared" si="2"/>
        <v>0</v>
      </c>
      <c r="W44" s="51">
        <f t="shared" si="2"/>
        <v>0</v>
      </c>
    </row>
    <row r="45" spans="2:23" x14ac:dyDescent="0.3">
      <c r="B45" s="59"/>
      <c r="C45" s="253" t="s">
        <v>303</v>
      </c>
      <c r="D45" s="332" t="s">
        <v>276</v>
      </c>
      <c r="E45" s="332"/>
      <c r="F45" s="191">
        <v>0.4</v>
      </c>
      <c r="G45" s="191">
        <v>0.4</v>
      </c>
      <c r="H45" s="191">
        <v>0.4</v>
      </c>
      <c r="I45" s="191">
        <v>0.4</v>
      </c>
      <c r="J45" s="192">
        <v>0.4</v>
      </c>
      <c r="K45" s="97"/>
      <c r="L45" s="24"/>
      <c r="M45" s="97"/>
      <c r="N45" s="5"/>
      <c r="O45" s="6"/>
      <c r="P45" s="7"/>
      <c r="R45" s="246">
        <f t="shared" si="1"/>
        <v>0</v>
      </c>
      <c r="S45" s="61"/>
      <c r="U45" s="51">
        <f t="shared" si="2"/>
        <v>0</v>
      </c>
      <c r="V45" s="51">
        <f t="shared" si="2"/>
        <v>0</v>
      </c>
      <c r="W45" s="51">
        <f t="shared" si="2"/>
        <v>0</v>
      </c>
    </row>
    <row r="46" spans="2:23" x14ac:dyDescent="0.3">
      <c r="B46" s="59"/>
      <c r="C46" s="252" t="s">
        <v>304</v>
      </c>
      <c r="D46" s="332" t="s">
        <v>276</v>
      </c>
      <c r="E46" s="332"/>
      <c r="F46" s="191" t="s">
        <v>134</v>
      </c>
      <c r="G46" s="191" t="s">
        <v>134</v>
      </c>
      <c r="H46" s="191" t="s">
        <v>134</v>
      </c>
      <c r="I46" s="191" t="s">
        <v>134</v>
      </c>
      <c r="J46" s="192" t="s">
        <v>134</v>
      </c>
      <c r="K46" s="97"/>
      <c r="L46" s="24"/>
      <c r="M46" s="97"/>
      <c r="N46" s="5"/>
      <c r="O46" s="6"/>
      <c r="P46" s="7"/>
      <c r="R46" s="246">
        <f t="shared" si="1"/>
        <v>0</v>
      </c>
      <c r="S46" s="61"/>
      <c r="U46" s="51">
        <f t="shared" si="2"/>
        <v>0</v>
      </c>
      <c r="V46" s="51">
        <f t="shared" si="2"/>
        <v>0</v>
      </c>
      <c r="W46" s="51">
        <f t="shared" si="2"/>
        <v>0</v>
      </c>
    </row>
    <row r="47" spans="2:23" x14ac:dyDescent="0.3">
      <c r="B47" s="59"/>
      <c r="C47" s="253" t="s">
        <v>305</v>
      </c>
      <c r="D47" s="332" t="s">
        <v>276</v>
      </c>
      <c r="E47" s="332"/>
      <c r="F47" s="191">
        <v>0.4</v>
      </c>
      <c r="G47" s="191">
        <v>0.4</v>
      </c>
      <c r="H47" s="191">
        <v>0.4</v>
      </c>
      <c r="I47" s="191">
        <v>0.4</v>
      </c>
      <c r="J47" s="192">
        <v>0.4</v>
      </c>
      <c r="K47" s="97"/>
      <c r="L47" s="24"/>
      <c r="M47" s="97"/>
      <c r="N47" s="5"/>
      <c r="O47" s="6"/>
      <c r="P47" s="7"/>
      <c r="R47" s="246">
        <f t="shared" si="1"/>
        <v>0</v>
      </c>
      <c r="S47" s="61"/>
      <c r="U47" s="51">
        <f t="shared" si="2"/>
        <v>0</v>
      </c>
      <c r="V47" s="51">
        <f t="shared" si="2"/>
        <v>0</v>
      </c>
      <c r="W47" s="51">
        <f t="shared" si="2"/>
        <v>0</v>
      </c>
    </row>
    <row r="48" spans="2:23" x14ac:dyDescent="0.3">
      <c r="B48" s="59"/>
      <c r="C48" s="253" t="s">
        <v>306</v>
      </c>
      <c r="D48" s="332" t="s">
        <v>276</v>
      </c>
      <c r="E48" s="332"/>
      <c r="F48" s="191">
        <v>0.4</v>
      </c>
      <c r="G48" s="191">
        <v>0.4</v>
      </c>
      <c r="H48" s="191">
        <v>0.4</v>
      </c>
      <c r="I48" s="191">
        <v>0.4</v>
      </c>
      <c r="J48" s="192">
        <v>0.4</v>
      </c>
      <c r="K48" s="97"/>
      <c r="L48" s="24"/>
      <c r="M48" s="97"/>
      <c r="N48" s="5"/>
      <c r="O48" s="6"/>
      <c r="P48" s="7"/>
      <c r="R48" s="246">
        <f t="shared" si="1"/>
        <v>0</v>
      </c>
      <c r="S48" s="61"/>
      <c r="U48" s="51">
        <f t="shared" si="2"/>
        <v>0</v>
      </c>
      <c r="V48" s="51">
        <f t="shared" si="2"/>
        <v>0</v>
      </c>
      <c r="W48" s="51">
        <f t="shared" si="2"/>
        <v>0</v>
      </c>
    </row>
    <row r="49" spans="2:23" x14ac:dyDescent="0.3">
      <c r="B49" s="59"/>
      <c r="C49" s="253" t="s">
        <v>307</v>
      </c>
      <c r="D49" s="332" t="s">
        <v>276</v>
      </c>
      <c r="E49" s="332"/>
      <c r="F49" s="191">
        <v>0.4</v>
      </c>
      <c r="G49" s="191">
        <v>0.4</v>
      </c>
      <c r="H49" s="191">
        <v>0.4</v>
      </c>
      <c r="I49" s="191">
        <v>0.4</v>
      </c>
      <c r="J49" s="192">
        <v>0.4</v>
      </c>
      <c r="K49" s="97"/>
      <c r="L49" s="24"/>
      <c r="M49" s="97"/>
      <c r="N49" s="5"/>
      <c r="O49" s="6"/>
      <c r="P49" s="7"/>
      <c r="R49" s="246">
        <f t="shared" si="1"/>
        <v>0</v>
      </c>
      <c r="S49" s="61"/>
      <c r="U49" s="51">
        <f t="shared" si="2"/>
        <v>0</v>
      </c>
      <c r="V49" s="51">
        <f t="shared" si="2"/>
        <v>0</v>
      </c>
      <c r="W49" s="51">
        <f t="shared" si="2"/>
        <v>0</v>
      </c>
    </row>
    <row r="50" spans="2:23" x14ac:dyDescent="0.3">
      <c r="B50" s="59"/>
      <c r="C50" s="253" t="s">
        <v>308</v>
      </c>
      <c r="D50" s="332" t="s">
        <v>276</v>
      </c>
      <c r="E50" s="332"/>
      <c r="F50" s="191">
        <v>0.4</v>
      </c>
      <c r="G50" s="191">
        <v>0.4</v>
      </c>
      <c r="H50" s="191">
        <v>0.4</v>
      </c>
      <c r="I50" s="191">
        <v>0.4</v>
      </c>
      <c r="J50" s="192">
        <v>0.4</v>
      </c>
      <c r="K50" s="97"/>
      <c r="L50" s="24"/>
      <c r="M50" s="97"/>
      <c r="N50" s="5"/>
      <c r="O50" s="6"/>
      <c r="P50" s="7"/>
      <c r="R50" s="246">
        <f t="shared" si="1"/>
        <v>0</v>
      </c>
      <c r="S50" s="61"/>
      <c r="U50" s="51">
        <f t="shared" si="2"/>
        <v>0</v>
      </c>
      <c r="V50" s="51">
        <f t="shared" si="2"/>
        <v>0</v>
      </c>
      <c r="W50" s="51">
        <f t="shared" si="2"/>
        <v>0</v>
      </c>
    </row>
    <row r="51" spans="2:23" x14ac:dyDescent="0.3">
      <c r="B51" s="59"/>
      <c r="C51" s="253" t="s">
        <v>309</v>
      </c>
      <c r="D51" s="332" t="s">
        <v>276</v>
      </c>
      <c r="E51" s="332"/>
      <c r="F51" s="191">
        <v>96</v>
      </c>
      <c r="G51" s="191">
        <v>96</v>
      </c>
      <c r="H51" s="191">
        <v>96</v>
      </c>
      <c r="I51" s="191">
        <v>96</v>
      </c>
      <c r="J51" s="192">
        <v>96</v>
      </c>
      <c r="K51" s="97"/>
      <c r="L51" s="24"/>
      <c r="M51" s="97"/>
      <c r="N51" s="5"/>
      <c r="O51" s="6"/>
      <c r="P51" s="7"/>
      <c r="R51" s="246">
        <f t="shared" si="1"/>
        <v>0</v>
      </c>
      <c r="S51" s="61"/>
      <c r="U51" s="51">
        <f t="shared" si="2"/>
        <v>0</v>
      </c>
      <c r="V51" s="51">
        <f t="shared" si="2"/>
        <v>0</v>
      </c>
      <c r="W51" s="51">
        <f t="shared" si="2"/>
        <v>0</v>
      </c>
    </row>
    <row r="52" spans="2:23" x14ac:dyDescent="0.3">
      <c r="B52" s="59"/>
      <c r="C52" s="253" t="s">
        <v>310</v>
      </c>
      <c r="D52" s="332" t="s">
        <v>276</v>
      </c>
      <c r="E52" s="332"/>
      <c r="F52" s="191">
        <v>96</v>
      </c>
      <c r="G52" s="191">
        <v>96</v>
      </c>
      <c r="H52" s="191">
        <v>96</v>
      </c>
      <c r="I52" s="191">
        <v>96</v>
      </c>
      <c r="J52" s="192">
        <v>96</v>
      </c>
      <c r="K52" s="97"/>
      <c r="L52" s="24"/>
      <c r="M52" s="97"/>
      <c r="N52" s="5"/>
      <c r="O52" s="6"/>
      <c r="P52" s="7"/>
      <c r="R52" s="246">
        <f t="shared" si="1"/>
        <v>0</v>
      </c>
      <c r="S52" s="61"/>
      <c r="U52" s="51">
        <f t="shared" si="2"/>
        <v>0</v>
      </c>
      <c r="V52" s="51">
        <f t="shared" si="2"/>
        <v>0</v>
      </c>
      <c r="W52" s="51">
        <f t="shared" si="2"/>
        <v>0</v>
      </c>
    </row>
    <row r="53" spans="2:23" x14ac:dyDescent="0.3">
      <c r="B53" s="59"/>
      <c r="C53" s="253" t="s">
        <v>311</v>
      </c>
      <c r="D53" s="332" t="s">
        <v>276</v>
      </c>
      <c r="E53" s="332"/>
      <c r="F53" s="191">
        <v>0.4</v>
      </c>
      <c r="G53" s="191">
        <v>0.4</v>
      </c>
      <c r="H53" s="191">
        <v>0.4</v>
      </c>
      <c r="I53" s="191">
        <v>0.4</v>
      </c>
      <c r="J53" s="192">
        <v>0.4</v>
      </c>
      <c r="K53" s="97"/>
      <c r="L53" s="24"/>
      <c r="M53" s="97"/>
      <c r="N53" s="5"/>
      <c r="O53" s="6"/>
      <c r="P53" s="7"/>
      <c r="R53" s="246">
        <f t="shared" si="1"/>
        <v>0</v>
      </c>
      <c r="S53" s="61"/>
      <c r="U53" s="51">
        <f t="shared" si="2"/>
        <v>0</v>
      </c>
      <c r="V53" s="51">
        <f t="shared" si="2"/>
        <v>0</v>
      </c>
      <c r="W53" s="51">
        <f t="shared" si="2"/>
        <v>0</v>
      </c>
    </row>
    <row r="54" spans="2:23" x14ac:dyDescent="0.3">
      <c r="B54" s="59"/>
      <c r="C54" s="253" t="s">
        <v>312</v>
      </c>
      <c r="D54" s="332" t="s">
        <v>276</v>
      </c>
      <c r="E54" s="332"/>
      <c r="F54" s="191">
        <v>0.2</v>
      </c>
      <c r="G54" s="191">
        <v>0.2</v>
      </c>
      <c r="H54" s="191">
        <v>0.2</v>
      </c>
      <c r="I54" s="191">
        <v>0.2</v>
      </c>
      <c r="J54" s="192">
        <v>0.2</v>
      </c>
      <c r="K54" s="97"/>
      <c r="L54" s="24"/>
      <c r="M54" s="97"/>
      <c r="N54" s="5"/>
      <c r="O54" s="6"/>
      <c r="P54" s="7"/>
      <c r="R54" s="246">
        <f t="shared" si="1"/>
        <v>0</v>
      </c>
      <c r="S54" s="61"/>
      <c r="U54" s="51">
        <f t="shared" si="2"/>
        <v>0</v>
      </c>
      <c r="V54" s="51">
        <f t="shared" si="2"/>
        <v>0</v>
      </c>
      <c r="W54" s="51">
        <f t="shared" si="2"/>
        <v>0</v>
      </c>
    </row>
    <row r="55" spans="2:23" x14ac:dyDescent="0.3">
      <c r="B55" s="59"/>
      <c r="C55" s="253" t="s">
        <v>313</v>
      </c>
      <c r="D55" s="332" t="s">
        <v>276</v>
      </c>
      <c r="E55" s="332"/>
      <c r="F55" s="191">
        <v>0.4</v>
      </c>
      <c r="G55" s="191">
        <v>0.4</v>
      </c>
      <c r="H55" s="191">
        <v>0.4</v>
      </c>
      <c r="I55" s="191">
        <v>0.4</v>
      </c>
      <c r="J55" s="192">
        <v>0.4</v>
      </c>
      <c r="K55" s="97"/>
      <c r="L55" s="24"/>
      <c r="M55" s="97"/>
      <c r="N55" s="5"/>
      <c r="O55" s="6"/>
      <c r="P55" s="7"/>
      <c r="R55" s="246">
        <f t="shared" si="1"/>
        <v>0</v>
      </c>
      <c r="S55" s="61"/>
      <c r="U55" s="51">
        <f t="shared" si="2"/>
        <v>0</v>
      </c>
      <c r="V55" s="51">
        <f t="shared" si="2"/>
        <v>0</v>
      </c>
      <c r="W55" s="51">
        <f t="shared" si="2"/>
        <v>0</v>
      </c>
    </row>
    <row r="56" spans="2:23" x14ac:dyDescent="0.3">
      <c r="B56" s="59"/>
      <c r="C56" s="253" t="s">
        <v>314</v>
      </c>
      <c r="D56" s="332" t="s">
        <v>276</v>
      </c>
      <c r="E56" s="332"/>
      <c r="F56" s="191">
        <v>0.4</v>
      </c>
      <c r="G56" s="191">
        <v>0.4</v>
      </c>
      <c r="H56" s="191">
        <v>0.4</v>
      </c>
      <c r="I56" s="191">
        <v>0.4</v>
      </c>
      <c r="J56" s="192">
        <v>0.4</v>
      </c>
      <c r="K56" s="97"/>
      <c r="L56" s="24"/>
      <c r="M56" s="97"/>
      <c r="N56" s="5"/>
      <c r="O56" s="6"/>
      <c r="P56" s="7"/>
      <c r="R56" s="246">
        <f t="shared" si="1"/>
        <v>0</v>
      </c>
      <c r="S56" s="61"/>
      <c r="U56" s="51">
        <f t="shared" si="2"/>
        <v>0</v>
      </c>
      <c r="V56" s="51">
        <f t="shared" si="2"/>
        <v>0</v>
      </c>
      <c r="W56" s="51">
        <f t="shared" si="2"/>
        <v>0</v>
      </c>
    </row>
    <row r="57" spans="2:23" x14ac:dyDescent="0.3">
      <c r="B57" s="59"/>
      <c r="C57" s="5"/>
      <c r="D57" s="332"/>
      <c r="E57" s="332"/>
      <c r="F57" s="6"/>
      <c r="G57" s="6"/>
      <c r="H57" s="6"/>
      <c r="I57" s="6"/>
      <c r="J57" s="7"/>
      <c r="K57" s="97"/>
      <c r="L57" s="24"/>
      <c r="M57" s="97"/>
      <c r="N57" s="5"/>
      <c r="O57" s="6"/>
      <c r="P57" s="7"/>
      <c r="R57" s="246">
        <f t="shared" si="1"/>
        <v>0</v>
      </c>
      <c r="S57" s="61"/>
      <c r="U57" s="51">
        <f t="shared" si="2"/>
        <v>0</v>
      </c>
      <c r="V57" s="51">
        <f t="shared" si="2"/>
        <v>0</v>
      </c>
      <c r="W57" s="51">
        <f t="shared" si="2"/>
        <v>0</v>
      </c>
    </row>
    <row r="58" spans="2:23" x14ac:dyDescent="0.3">
      <c r="B58" s="59"/>
      <c r="C58" s="5"/>
      <c r="D58" s="332"/>
      <c r="E58" s="332"/>
      <c r="F58" s="6"/>
      <c r="G58" s="6"/>
      <c r="H58" s="6"/>
      <c r="I58" s="6"/>
      <c r="J58" s="7"/>
      <c r="K58" s="97"/>
      <c r="L58" s="24"/>
      <c r="M58" s="97"/>
      <c r="N58" s="5"/>
      <c r="O58" s="6"/>
      <c r="P58" s="7"/>
      <c r="R58" s="246">
        <f t="shared" si="1"/>
        <v>0</v>
      </c>
      <c r="S58" s="61"/>
      <c r="U58" s="51">
        <f t="shared" si="2"/>
        <v>0</v>
      </c>
      <c r="V58" s="51">
        <f t="shared" si="2"/>
        <v>0</v>
      </c>
      <c r="W58" s="51">
        <f t="shared" si="2"/>
        <v>0</v>
      </c>
    </row>
    <row r="59" spans="2:23" x14ac:dyDescent="0.3">
      <c r="B59" s="59"/>
      <c r="C59" s="247" t="s">
        <v>315</v>
      </c>
      <c r="D59" s="333"/>
      <c r="E59" s="333"/>
      <c r="F59" s="248"/>
      <c r="G59" s="248"/>
      <c r="H59" s="248"/>
      <c r="I59" s="248"/>
      <c r="J59" s="249"/>
      <c r="K59" s="97"/>
      <c r="L59" s="250"/>
      <c r="M59" s="97"/>
      <c r="N59" s="247"/>
      <c r="O59" s="248"/>
      <c r="P59" s="249"/>
      <c r="R59" s="246">
        <f t="shared" si="1"/>
        <v>0</v>
      </c>
      <c r="S59" s="61"/>
      <c r="U59" s="51">
        <f t="shared" si="2"/>
        <v>0</v>
      </c>
      <c r="V59" s="51">
        <f t="shared" si="2"/>
        <v>0</v>
      </c>
      <c r="W59" s="51">
        <f t="shared" si="2"/>
        <v>0</v>
      </c>
    </row>
    <row r="60" spans="2:23" x14ac:dyDescent="0.3">
      <c r="B60" s="59"/>
      <c r="C60" s="251" t="s">
        <v>316</v>
      </c>
      <c r="D60" s="332" t="s">
        <v>276</v>
      </c>
      <c r="E60" s="332"/>
      <c r="F60" s="191">
        <v>0.4</v>
      </c>
      <c r="G60" s="191">
        <v>0.4</v>
      </c>
      <c r="H60" s="191">
        <v>0.4</v>
      </c>
      <c r="I60" s="191">
        <v>0.4</v>
      </c>
      <c r="J60" s="192">
        <v>0.4</v>
      </c>
      <c r="K60" s="97"/>
      <c r="L60" s="24"/>
      <c r="M60" s="97"/>
      <c r="N60" s="5"/>
      <c r="O60" s="6"/>
      <c r="P60" s="7"/>
      <c r="R60" s="246">
        <f t="shared" si="1"/>
        <v>0</v>
      </c>
      <c r="S60" s="61"/>
      <c r="U60" s="51">
        <f t="shared" si="2"/>
        <v>0</v>
      </c>
      <c r="V60" s="51">
        <f t="shared" si="2"/>
        <v>0</v>
      </c>
      <c r="W60" s="51">
        <f t="shared" si="2"/>
        <v>0</v>
      </c>
    </row>
    <row r="61" spans="2:23" x14ac:dyDescent="0.3">
      <c r="B61" s="59"/>
      <c r="C61" s="251" t="s">
        <v>317</v>
      </c>
      <c r="D61" s="332" t="s">
        <v>276</v>
      </c>
      <c r="E61" s="332"/>
      <c r="F61" s="191">
        <v>0.4</v>
      </c>
      <c r="G61" s="191">
        <v>0.4</v>
      </c>
      <c r="H61" s="191">
        <v>0.4</v>
      </c>
      <c r="I61" s="191">
        <v>0.4</v>
      </c>
      <c r="J61" s="192">
        <v>0.4</v>
      </c>
      <c r="K61" s="97"/>
      <c r="L61" s="24"/>
      <c r="M61" s="97"/>
      <c r="N61" s="5"/>
      <c r="O61" s="6"/>
      <c r="P61" s="7"/>
      <c r="R61" s="246">
        <f t="shared" si="1"/>
        <v>0</v>
      </c>
      <c r="S61" s="61"/>
      <c r="U61" s="51">
        <f t="shared" si="2"/>
        <v>0</v>
      </c>
      <c r="V61" s="51">
        <f t="shared" si="2"/>
        <v>0</v>
      </c>
      <c r="W61" s="51">
        <f t="shared" si="2"/>
        <v>0</v>
      </c>
    </row>
    <row r="62" spans="2:23" x14ac:dyDescent="0.3">
      <c r="B62" s="59"/>
      <c r="C62" s="251" t="s">
        <v>318</v>
      </c>
      <c r="D62" s="332" t="s">
        <v>276</v>
      </c>
      <c r="E62" s="332"/>
      <c r="F62" s="191">
        <v>0.4</v>
      </c>
      <c r="G62" s="191">
        <v>0.4</v>
      </c>
      <c r="H62" s="191">
        <v>0.4</v>
      </c>
      <c r="I62" s="191">
        <v>0.4</v>
      </c>
      <c r="J62" s="192">
        <v>0.4</v>
      </c>
      <c r="K62" s="97"/>
      <c r="L62" s="24"/>
      <c r="M62" s="97"/>
      <c r="N62" s="5"/>
      <c r="O62" s="6"/>
      <c r="P62" s="7"/>
      <c r="R62" s="246">
        <f t="shared" si="1"/>
        <v>0</v>
      </c>
      <c r="S62" s="61"/>
      <c r="U62" s="51">
        <f t="shared" si="2"/>
        <v>0</v>
      </c>
      <c r="V62" s="51">
        <f t="shared" si="2"/>
        <v>0</v>
      </c>
      <c r="W62" s="51">
        <f t="shared" si="2"/>
        <v>0</v>
      </c>
    </row>
    <row r="63" spans="2:23" x14ac:dyDescent="0.3">
      <c r="B63" s="59"/>
      <c r="C63" s="251" t="s">
        <v>319</v>
      </c>
      <c r="D63" s="332" t="s">
        <v>276</v>
      </c>
      <c r="E63" s="332"/>
      <c r="F63" s="191">
        <v>0.4</v>
      </c>
      <c r="G63" s="191">
        <v>0.4</v>
      </c>
      <c r="H63" s="191">
        <v>0.4</v>
      </c>
      <c r="I63" s="191">
        <v>0.4</v>
      </c>
      <c r="J63" s="192">
        <v>0.4</v>
      </c>
      <c r="K63" s="97"/>
      <c r="L63" s="24"/>
      <c r="M63" s="97"/>
      <c r="N63" s="5"/>
      <c r="O63" s="6"/>
      <c r="P63" s="7"/>
      <c r="R63" s="246">
        <f t="shared" si="1"/>
        <v>0</v>
      </c>
      <c r="S63" s="61"/>
      <c r="U63" s="51">
        <f t="shared" si="2"/>
        <v>0</v>
      </c>
      <c r="V63" s="51">
        <f t="shared" si="2"/>
        <v>0</v>
      </c>
      <c r="W63" s="51">
        <f t="shared" si="2"/>
        <v>0</v>
      </c>
    </row>
    <row r="64" spans="2:23" x14ac:dyDescent="0.3">
      <c r="B64" s="59"/>
      <c r="C64" s="251" t="s">
        <v>320</v>
      </c>
      <c r="D64" s="332" t="s">
        <v>276</v>
      </c>
      <c r="E64" s="332"/>
      <c r="F64" s="191">
        <v>0.4</v>
      </c>
      <c r="G64" s="191">
        <v>0.4</v>
      </c>
      <c r="H64" s="191">
        <v>0.4</v>
      </c>
      <c r="I64" s="191">
        <v>0.4</v>
      </c>
      <c r="J64" s="192">
        <v>0.4</v>
      </c>
      <c r="K64" s="97"/>
      <c r="L64" s="24"/>
      <c r="M64" s="97"/>
      <c r="N64" s="5"/>
      <c r="O64" s="6"/>
      <c r="P64" s="7"/>
      <c r="R64" s="246">
        <f t="shared" si="1"/>
        <v>0</v>
      </c>
      <c r="S64" s="61"/>
      <c r="U64" s="51">
        <f t="shared" si="2"/>
        <v>0</v>
      </c>
      <c r="V64" s="51">
        <f t="shared" si="2"/>
        <v>0</v>
      </c>
      <c r="W64" s="51">
        <f t="shared" si="2"/>
        <v>0</v>
      </c>
    </row>
    <row r="65" spans="2:23" x14ac:dyDescent="0.3">
      <c r="B65" s="59"/>
      <c r="C65" s="251" t="s">
        <v>321</v>
      </c>
      <c r="D65" s="332" t="s">
        <v>276</v>
      </c>
      <c r="E65" s="332"/>
      <c r="F65" s="191">
        <v>0.4</v>
      </c>
      <c r="G65" s="191">
        <v>0.4</v>
      </c>
      <c r="H65" s="191">
        <v>0.4</v>
      </c>
      <c r="I65" s="191">
        <v>0.4</v>
      </c>
      <c r="J65" s="192">
        <v>0.4</v>
      </c>
      <c r="K65" s="97"/>
      <c r="L65" s="24"/>
      <c r="M65" s="97"/>
      <c r="N65" s="5"/>
      <c r="O65" s="6"/>
      <c r="P65" s="7"/>
      <c r="R65" s="246">
        <f t="shared" si="1"/>
        <v>0</v>
      </c>
      <c r="S65" s="61"/>
      <c r="U65" s="51">
        <f t="shared" si="2"/>
        <v>0</v>
      </c>
      <c r="V65" s="51">
        <f t="shared" si="2"/>
        <v>0</v>
      </c>
      <c r="W65" s="51">
        <f t="shared" si="2"/>
        <v>0</v>
      </c>
    </row>
    <row r="66" spans="2:23" x14ac:dyDescent="0.3">
      <c r="B66" s="59"/>
      <c r="C66" s="251" t="s">
        <v>322</v>
      </c>
      <c r="D66" s="332" t="s">
        <v>276</v>
      </c>
      <c r="E66" s="332"/>
      <c r="F66" s="191">
        <v>0.4</v>
      </c>
      <c r="G66" s="191">
        <v>0.4</v>
      </c>
      <c r="H66" s="191">
        <v>0.4</v>
      </c>
      <c r="I66" s="191">
        <v>0.4</v>
      </c>
      <c r="J66" s="192">
        <v>0.4</v>
      </c>
      <c r="K66" s="97"/>
      <c r="L66" s="24"/>
      <c r="M66" s="97"/>
      <c r="N66" s="5"/>
      <c r="O66" s="6"/>
      <c r="P66" s="7"/>
      <c r="R66" s="246">
        <f t="shared" si="1"/>
        <v>0</v>
      </c>
      <c r="S66" s="61"/>
      <c r="U66" s="51">
        <f t="shared" si="2"/>
        <v>0</v>
      </c>
      <c r="V66" s="51">
        <f t="shared" si="2"/>
        <v>0</v>
      </c>
      <c r="W66" s="51">
        <f t="shared" si="2"/>
        <v>0</v>
      </c>
    </row>
    <row r="67" spans="2:23" x14ac:dyDescent="0.3">
      <c r="B67" s="59"/>
      <c r="C67" s="251" t="s">
        <v>323</v>
      </c>
      <c r="D67" s="332" t="s">
        <v>276</v>
      </c>
      <c r="E67" s="332"/>
      <c r="F67" s="191">
        <v>0.4</v>
      </c>
      <c r="G67" s="191">
        <v>0.4</v>
      </c>
      <c r="H67" s="191">
        <v>0.4</v>
      </c>
      <c r="I67" s="191">
        <v>0.4</v>
      </c>
      <c r="J67" s="192">
        <v>0.4</v>
      </c>
      <c r="K67" s="97"/>
      <c r="L67" s="24"/>
      <c r="M67" s="97"/>
      <c r="N67" s="5"/>
      <c r="O67" s="6"/>
      <c r="P67" s="7"/>
      <c r="R67" s="246">
        <f t="shared" si="1"/>
        <v>0</v>
      </c>
      <c r="S67" s="61"/>
      <c r="U67" s="51">
        <f t="shared" si="2"/>
        <v>0</v>
      </c>
      <c r="V67" s="51">
        <f t="shared" si="2"/>
        <v>0</v>
      </c>
      <c r="W67" s="51">
        <f t="shared" si="2"/>
        <v>0</v>
      </c>
    </row>
    <row r="68" spans="2:23" ht="15" thickBot="1" x14ac:dyDescent="0.35">
      <c r="B68" s="59"/>
      <c r="C68" s="8"/>
      <c r="D68" s="334"/>
      <c r="E68" s="334"/>
      <c r="F68" s="9"/>
      <c r="G68" s="9"/>
      <c r="H68" s="9"/>
      <c r="I68" s="9"/>
      <c r="J68" s="10"/>
      <c r="K68" s="97"/>
      <c r="L68" s="25"/>
      <c r="M68" s="97"/>
      <c r="N68" s="8"/>
      <c r="O68" s="9"/>
      <c r="P68" s="10"/>
      <c r="R68" s="246">
        <f t="shared" si="1"/>
        <v>0</v>
      </c>
      <c r="S68" s="61"/>
      <c r="U68" s="51">
        <f t="shared" si="2"/>
        <v>0</v>
      </c>
      <c r="V68" s="51">
        <f t="shared" si="2"/>
        <v>0</v>
      </c>
      <c r="W68" s="51">
        <f t="shared" si="2"/>
        <v>0</v>
      </c>
    </row>
    <row r="69" spans="2:23" ht="9.75" customHeight="1" thickBot="1" x14ac:dyDescent="0.35">
      <c r="B69" s="108"/>
      <c r="C69" s="109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09"/>
      <c r="O69" s="109"/>
      <c r="P69" s="109"/>
      <c r="Q69" s="109"/>
      <c r="R69" s="111"/>
      <c r="S69" s="112"/>
    </row>
  </sheetData>
  <sheetProtection algorithmName="SHA-512" hashValue="eolku8Kj4zH9gF6KjiE3iMtZttJosU34zurh5FxlXTaNODWkE2kM0WKISy++cZ0jZUhT6mdRhyfzEH/nUTTqkw==" saltValue="+0PynfmGFlc6NLHJvNblsg==" spinCount="100000" sheet="1" objects="1" scenarios="1"/>
  <mergeCells count="68">
    <mergeCell ref="D68:E68"/>
    <mergeCell ref="D62:E62"/>
    <mergeCell ref="D63:E63"/>
    <mergeCell ref="D64:E64"/>
    <mergeCell ref="D65:E65"/>
    <mergeCell ref="D66:E66"/>
    <mergeCell ref="D67:E67"/>
    <mergeCell ref="D61:E61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49:E49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13:E13"/>
    <mergeCell ref="D3:H3"/>
    <mergeCell ref="E4:F4"/>
    <mergeCell ref="G4:H4"/>
    <mergeCell ref="J4:N4"/>
    <mergeCell ref="E5:F5"/>
    <mergeCell ref="G5:H5"/>
    <mergeCell ref="J5:N5"/>
    <mergeCell ref="D6:H6"/>
    <mergeCell ref="I8:M8"/>
    <mergeCell ref="I9:M9"/>
    <mergeCell ref="I10:M10"/>
    <mergeCell ref="D12:E12"/>
  </mergeCells>
  <conditionalFormatting sqref="C14:C58 C60:C68">
    <cfRule type="cellIs" dxfId="13" priority="3" operator="lessThan">
      <formula>#REF!</formula>
    </cfRule>
    <cfRule type="cellIs" dxfId="12" priority="4" operator="lessThan">
      <formula>#REF!</formula>
    </cfRule>
  </conditionalFormatting>
  <conditionalFormatting sqref="D14:D58 D60:D68">
    <cfRule type="cellIs" dxfId="11" priority="1" operator="lessThan">
      <formula>#REF!</formula>
    </cfRule>
    <cfRule type="cellIs" dxfId="10" priority="2" operator="lessThan">
      <formula>#REF!</formula>
    </cfRule>
  </conditionalFormatting>
  <conditionalFormatting sqref="F14:J58 F60:J68">
    <cfRule type="cellIs" dxfId="9" priority="5" operator="lessThan">
      <formula>$R14</formula>
    </cfRule>
    <cfRule type="cellIs" dxfId="8" priority="6" operator="greaterThanOrEqual">
      <formula>$R14</formula>
    </cfRule>
  </conditionalFormatting>
  <conditionalFormatting sqref="L14:L58">
    <cfRule type="cellIs" dxfId="7" priority="11" operator="lessThan">
      <formula>#REF!</formula>
    </cfRule>
    <cfRule type="cellIs" dxfId="6" priority="12" operator="lessThan">
      <formula>#REF!</formula>
    </cfRule>
  </conditionalFormatting>
  <conditionalFormatting sqref="L60:L68">
    <cfRule type="cellIs" dxfId="5" priority="7" operator="lessThan">
      <formula>#REF!</formula>
    </cfRule>
    <cfRule type="cellIs" dxfId="4" priority="8" operator="lessThan">
      <formula>#REF!</formula>
    </cfRule>
  </conditionalFormatting>
  <conditionalFormatting sqref="N14:P58 N60:P68">
    <cfRule type="cellIs" dxfId="3" priority="9" operator="lessThan">
      <formula>#REF!</formula>
    </cfRule>
    <cfRule type="cellIs" dxfId="2" priority="10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3"/>
  <dimension ref="A1:R28"/>
  <sheetViews>
    <sheetView zoomScale="70" zoomScaleNormal="70" workbookViewId="0">
      <selection activeCell="G8" sqref="G8:I8"/>
    </sheetView>
  </sheetViews>
  <sheetFormatPr baseColWidth="10" defaultColWidth="10.88671875" defaultRowHeight="14.4" x14ac:dyDescent="0.3"/>
  <cols>
    <col min="2" max="2" width="1.5546875" customWidth="1"/>
    <col min="3" max="3" width="3.33203125" bestFit="1" customWidth="1"/>
    <col min="4" max="4" width="37.44140625" customWidth="1"/>
    <col min="5" max="6" width="15" customWidth="1"/>
    <col min="7" max="7" width="1.44140625" style="4" customWidth="1"/>
    <col min="11" max="11" width="1.109375" customWidth="1"/>
    <col min="12" max="12" width="11.44140625" style="30"/>
    <col min="13" max="13" width="1.33203125" customWidth="1"/>
    <col min="15" max="17" width="0" hidden="1" customWidth="1"/>
  </cols>
  <sheetData>
    <row r="1" spans="1:18" x14ac:dyDescent="0.3">
      <c r="A1" t="s">
        <v>123</v>
      </c>
      <c r="G1"/>
    </row>
    <row r="2" spans="1:18" ht="15" thickBot="1" x14ac:dyDescent="0.3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7.5" customHeight="1" x14ac:dyDescent="0.3">
      <c r="A3" s="201"/>
      <c r="B3" s="241"/>
      <c r="C3" s="242"/>
      <c r="D3" s="242"/>
      <c r="E3" s="243"/>
      <c r="F3" s="243"/>
      <c r="G3" s="243"/>
      <c r="H3" s="243"/>
      <c r="I3" s="243"/>
      <c r="J3" s="243"/>
      <c r="K3" s="243"/>
      <c r="L3" s="243"/>
      <c r="M3" s="244"/>
      <c r="N3" s="201"/>
      <c r="O3" s="201"/>
      <c r="P3" s="201"/>
      <c r="Q3" s="201"/>
      <c r="R3" s="201"/>
    </row>
    <row r="4" spans="1:18" ht="21.75" customHeight="1" x14ac:dyDescent="0.3">
      <c r="A4" s="201"/>
      <c r="B4" s="202"/>
      <c r="C4" s="4"/>
      <c r="D4" s="238" t="s">
        <v>93</v>
      </c>
      <c r="E4" s="302"/>
      <c r="F4" s="302"/>
      <c r="G4" s="302"/>
      <c r="H4" s="302"/>
      <c r="I4" s="302"/>
      <c r="J4" s="4"/>
      <c r="K4" s="201"/>
      <c r="L4" s="201"/>
      <c r="M4" s="204"/>
      <c r="N4" s="201"/>
      <c r="O4" s="201"/>
      <c r="P4" s="201"/>
      <c r="Q4" s="201"/>
      <c r="R4" s="201"/>
    </row>
    <row r="5" spans="1:18" ht="21.75" customHeight="1" x14ac:dyDescent="0.3">
      <c r="A5" s="201"/>
      <c r="B5" s="202"/>
      <c r="C5" s="4"/>
      <c r="D5" s="4"/>
      <c r="E5" s="302"/>
      <c r="F5" s="302"/>
      <c r="G5" s="302"/>
      <c r="H5" s="302"/>
      <c r="I5" s="302"/>
      <c r="J5" s="4"/>
      <c r="K5" s="201"/>
      <c r="L5" s="201"/>
      <c r="M5" s="204"/>
      <c r="N5" s="201"/>
      <c r="O5" s="201"/>
      <c r="P5" s="201"/>
      <c r="Q5" s="201"/>
      <c r="R5" s="201"/>
    </row>
    <row r="6" spans="1:18" ht="21.75" customHeight="1" x14ac:dyDescent="0.3">
      <c r="A6" s="201"/>
      <c r="B6" s="202"/>
      <c r="C6" s="4"/>
      <c r="D6" s="4"/>
      <c r="E6" s="302"/>
      <c r="F6" s="302"/>
      <c r="G6" s="302"/>
      <c r="H6" s="302"/>
      <c r="I6" s="302"/>
      <c r="J6" s="4"/>
      <c r="K6" s="201"/>
      <c r="L6" s="201"/>
      <c r="M6" s="204"/>
      <c r="N6" s="201"/>
      <c r="O6" s="201"/>
      <c r="P6" s="201"/>
      <c r="Q6" s="201"/>
      <c r="R6" s="201"/>
    </row>
    <row r="7" spans="1:18" ht="21.75" customHeight="1" x14ac:dyDescent="0.3">
      <c r="A7" s="201"/>
      <c r="B7" s="202"/>
      <c r="C7" s="4"/>
      <c r="D7" s="4"/>
      <c r="E7" s="302"/>
      <c r="F7" s="302"/>
      <c r="G7" s="302"/>
      <c r="H7" s="302"/>
      <c r="I7" s="302"/>
      <c r="J7" s="4"/>
      <c r="K7" s="201"/>
      <c r="L7" s="201"/>
      <c r="M7" s="204"/>
      <c r="N7" s="201"/>
      <c r="O7" s="201"/>
      <c r="P7" s="201"/>
      <c r="Q7" s="201"/>
      <c r="R7" s="201"/>
    </row>
    <row r="8" spans="1:18" ht="21.75" customHeight="1" x14ac:dyDescent="0.3">
      <c r="A8" s="201"/>
      <c r="B8" s="202"/>
      <c r="C8" s="4"/>
      <c r="D8" s="4"/>
      <c r="E8" s="302"/>
      <c r="F8" s="302"/>
      <c r="G8" s="302"/>
      <c r="H8" s="302"/>
      <c r="I8" s="302"/>
      <c r="J8" s="4"/>
      <c r="K8" s="201"/>
      <c r="L8" s="201"/>
      <c r="M8" s="204"/>
      <c r="N8" s="201"/>
      <c r="O8" s="201"/>
      <c r="P8" s="201"/>
      <c r="Q8" s="201"/>
      <c r="R8" s="201"/>
    </row>
    <row r="9" spans="1:18" ht="21.75" customHeight="1" x14ac:dyDescent="0.3">
      <c r="A9" s="201"/>
      <c r="B9" s="202"/>
      <c r="C9" s="4"/>
      <c r="D9" s="238" t="s">
        <v>88</v>
      </c>
      <c r="E9" s="302"/>
      <c r="F9" s="302"/>
      <c r="G9" s="302"/>
      <c r="H9" s="302"/>
      <c r="I9" s="302"/>
      <c r="J9" s="4"/>
      <c r="K9" s="240"/>
      <c r="L9" s="201"/>
      <c r="M9" s="222"/>
      <c r="N9" s="201"/>
      <c r="O9" s="201"/>
      <c r="P9" s="201"/>
      <c r="Q9" s="201"/>
      <c r="R9" s="201"/>
    </row>
    <row r="10" spans="1:18" ht="21.75" customHeight="1" x14ac:dyDescent="0.3">
      <c r="A10" s="201"/>
      <c r="B10" s="202"/>
      <c r="C10" s="4"/>
      <c r="D10" s="238" t="s">
        <v>90</v>
      </c>
      <c r="E10" s="302"/>
      <c r="F10" s="302"/>
      <c r="G10" s="302"/>
      <c r="H10" s="302"/>
      <c r="I10" s="302"/>
      <c r="J10" s="4"/>
      <c r="K10" s="201"/>
      <c r="L10" s="201"/>
      <c r="M10" s="222"/>
      <c r="N10" s="201"/>
      <c r="O10" s="201"/>
      <c r="P10" s="201"/>
      <c r="Q10" s="201"/>
      <c r="R10" s="201"/>
    </row>
    <row r="11" spans="1:18" ht="21.75" customHeight="1" x14ac:dyDescent="0.3">
      <c r="A11" s="201"/>
      <c r="B11" s="202"/>
      <c r="C11" s="4"/>
      <c r="D11" s="239" t="s">
        <v>96</v>
      </c>
      <c r="E11" s="11" t="s">
        <v>97</v>
      </c>
      <c r="F11" s="335" t="s">
        <v>99</v>
      </c>
      <c r="G11" s="335"/>
      <c r="H11" s="335"/>
      <c r="I11" s="27"/>
      <c r="J11" s="4"/>
      <c r="K11" s="4"/>
      <c r="L11" s="201"/>
      <c r="M11" s="204"/>
      <c r="N11" s="201"/>
      <c r="O11" s="201"/>
      <c r="P11" s="201"/>
      <c r="Q11" s="201"/>
      <c r="R11" s="201"/>
    </row>
    <row r="12" spans="1:18" ht="21.75" customHeight="1" x14ac:dyDescent="0.3">
      <c r="A12" s="201"/>
      <c r="B12" s="202"/>
      <c r="C12" s="4"/>
      <c r="D12" s="4"/>
      <c r="E12" s="12" t="s">
        <v>98</v>
      </c>
      <c r="F12" s="335" t="s">
        <v>100</v>
      </c>
      <c r="G12" s="335"/>
      <c r="H12" s="335"/>
      <c r="I12" s="27"/>
      <c r="J12" s="4"/>
      <c r="K12" s="201"/>
      <c r="L12" s="201"/>
      <c r="M12" s="222"/>
      <c r="N12" s="201"/>
      <c r="O12" s="201"/>
      <c r="P12" s="201"/>
      <c r="Q12" s="201"/>
      <c r="R12" s="201"/>
    </row>
    <row r="13" spans="1:18" ht="21.75" customHeight="1" x14ac:dyDescent="0.3">
      <c r="A13" s="201"/>
      <c r="B13" s="202"/>
      <c r="C13" s="4"/>
      <c r="D13" s="238" t="s">
        <v>91</v>
      </c>
      <c r="E13" s="302"/>
      <c r="F13" s="302"/>
      <c r="G13" s="302"/>
      <c r="H13" s="302"/>
      <c r="I13" s="302"/>
      <c r="J13" s="4"/>
      <c r="K13" s="201"/>
      <c r="L13" s="201"/>
      <c r="M13" s="222"/>
      <c r="N13" s="201"/>
      <c r="O13" s="201"/>
      <c r="P13" s="201"/>
      <c r="Q13" s="201"/>
      <c r="R13" s="201"/>
    </row>
    <row r="14" spans="1:18" ht="21.75" customHeight="1" x14ac:dyDescent="0.3">
      <c r="A14" s="201"/>
      <c r="B14" s="202"/>
      <c r="C14" s="4"/>
      <c r="D14" s="238" t="s">
        <v>94</v>
      </c>
      <c r="E14" s="302"/>
      <c r="F14" s="302"/>
      <c r="G14" s="302"/>
      <c r="H14" s="302"/>
      <c r="I14" s="302"/>
      <c r="J14" s="4"/>
      <c r="K14" s="201"/>
      <c r="L14" s="201"/>
      <c r="M14" s="222"/>
      <c r="N14" s="201"/>
      <c r="O14" s="201"/>
      <c r="P14" s="201"/>
      <c r="Q14" s="201"/>
      <c r="R14" s="201"/>
    </row>
    <row r="15" spans="1:18" ht="9" customHeight="1" thickBot="1" x14ac:dyDescent="0.35">
      <c r="A15" s="201"/>
      <c r="B15" s="202"/>
      <c r="C15" s="4"/>
      <c r="D15" s="236"/>
      <c r="E15" s="201"/>
      <c r="F15" s="201"/>
      <c r="G15" s="201"/>
      <c r="H15" s="237"/>
      <c r="I15" s="237"/>
      <c r="J15" s="201"/>
      <c r="K15" s="201"/>
      <c r="L15" s="201"/>
      <c r="M15" s="222"/>
      <c r="N15" s="201"/>
      <c r="O15" s="201"/>
      <c r="P15" s="201"/>
      <c r="Q15" s="201"/>
      <c r="R15" s="201"/>
    </row>
    <row r="16" spans="1:18" ht="36" customHeight="1" x14ac:dyDescent="0.3">
      <c r="A16" s="201"/>
      <c r="B16" s="202"/>
      <c r="C16" s="4"/>
      <c r="D16" s="338" t="s">
        <v>142</v>
      </c>
      <c r="E16" s="339"/>
      <c r="F16" s="340"/>
      <c r="G16" s="235"/>
      <c r="H16" s="16"/>
      <c r="I16" s="17"/>
      <c r="J16" s="18"/>
      <c r="K16" s="4"/>
      <c r="L16" s="201"/>
      <c r="M16" s="222"/>
      <c r="N16" s="201"/>
      <c r="O16" s="201"/>
      <c r="P16" s="201"/>
      <c r="Q16" s="201"/>
      <c r="R16" s="201"/>
    </row>
    <row r="17" spans="1:18" ht="36" customHeight="1" x14ac:dyDescent="0.3">
      <c r="A17" s="201"/>
      <c r="B17" s="202"/>
      <c r="C17" s="4"/>
      <c r="D17" s="341" t="s">
        <v>143</v>
      </c>
      <c r="E17" s="342"/>
      <c r="F17" s="343"/>
      <c r="G17" s="235"/>
      <c r="H17" s="33"/>
      <c r="I17" s="27"/>
      <c r="J17" s="32"/>
      <c r="K17" s="4"/>
      <c r="L17" s="201"/>
      <c r="M17" s="222"/>
      <c r="N17" s="201"/>
      <c r="O17" s="201"/>
      <c r="P17" s="201"/>
      <c r="Q17" s="201"/>
      <c r="R17" s="201"/>
    </row>
    <row r="18" spans="1:18" ht="36" customHeight="1" thickBot="1" x14ac:dyDescent="0.35">
      <c r="A18" s="201"/>
      <c r="B18" s="202"/>
      <c r="C18" s="4"/>
      <c r="D18" s="344" t="s">
        <v>101</v>
      </c>
      <c r="E18" s="345"/>
      <c r="F18" s="346"/>
      <c r="G18" s="235"/>
      <c r="H18" s="21"/>
      <c r="I18" s="22"/>
      <c r="J18" s="23"/>
      <c r="K18" s="4"/>
      <c r="L18" s="201"/>
      <c r="M18" s="222"/>
      <c r="N18" s="201"/>
      <c r="O18" s="201"/>
      <c r="P18" s="201"/>
      <c r="Q18" s="201"/>
      <c r="R18" s="201"/>
    </row>
    <row r="19" spans="1:18" ht="4.5" customHeight="1" thickBot="1" x14ac:dyDescent="0.35">
      <c r="A19" s="201"/>
      <c r="B19" s="202"/>
      <c r="C19" s="4"/>
      <c r="D19" s="201"/>
      <c r="E19" s="201"/>
      <c r="F19" s="201"/>
      <c r="G19" s="201"/>
      <c r="H19" s="201"/>
      <c r="I19" s="201"/>
      <c r="J19" s="201"/>
      <c r="K19" s="4"/>
      <c r="L19" s="201"/>
      <c r="M19" s="222"/>
      <c r="N19" s="201"/>
      <c r="O19" s="201"/>
      <c r="P19" s="201"/>
      <c r="Q19" s="201"/>
      <c r="R19" s="201"/>
    </row>
    <row r="20" spans="1:18" ht="48" customHeight="1" x14ac:dyDescent="0.3">
      <c r="A20" s="201"/>
      <c r="B20" s="202"/>
      <c r="C20" s="347" t="s">
        <v>135</v>
      </c>
      <c r="D20" s="348"/>
      <c r="E20" s="223" t="s">
        <v>132</v>
      </c>
      <c r="F20" s="224" t="s">
        <v>133</v>
      </c>
      <c r="G20" s="225"/>
      <c r="H20" s="226" t="s">
        <v>129</v>
      </c>
      <c r="I20" s="227" t="s">
        <v>129</v>
      </c>
      <c r="J20" s="228" t="s">
        <v>129</v>
      </c>
      <c r="K20" s="4"/>
      <c r="L20" s="229" t="s">
        <v>92</v>
      </c>
      <c r="M20" s="222"/>
      <c r="N20" s="201"/>
      <c r="O20" s="201"/>
      <c r="P20" s="201"/>
      <c r="Q20" s="201"/>
      <c r="R20" s="201"/>
    </row>
    <row r="21" spans="1:18" x14ac:dyDescent="0.3">
      <c r="A21" s="201"/>
      <c r="B21" s="202"/>
      <c r="C21" s="336" t="s">
        <v>128</v>
      </c>
      <c r="D21" s="337"/>
      <c r="E21" s="230"/>
      <c r="F21" s="231"/>
      <c r="G21" s="232"/>
      <c r="H21" s="233"/>
      <c r="I21" s="230"/>
      <c r="J21" s="231"/>
      <c r="K21" s="4"/>
      <c r="L21" s="234"/>
      <c r="M21" s="204"/>
      <c r="N21" s="201"/>
      <c r="O21" s="201"/>
      <c r="P21" s="201"/>
      <c r="Q21" s="201"/>
      <c r="R21" s="201"/>
    </row>
    <row r="22" spans="1:18" x14ac:dyDescent="0.3">
      <c r="A22" s="201"/>
      <c r="B22" s="202"/>
      <c r="C22" s="215" t="s">
        <v>125</v>
      </c>
      <c r="D22" s="216" t="s">
        <v>124</v>
      </c>
      <c r="E22" s="199" t="s">
        <v>134</v>
      </c>
      <c r="F22" s="217" t="s">
        <v>134</v>
      </c>
      <c r="G22" s="201"/>
      <c r="H22" s="33"/>
      <c r="I22" s="27"/>
      <c r="J22" s="32"/>
      <c r="K22" s="4"/>
      <c r="L22" s="209">
        <f>MAX(H22:J22)</f>
        <v>0</v>
      </c>
      <c r="M22" s="204"/>
      <c r="N22" s="201"/>
      <c r="O22" s="201">
        <f>IF(LEFT(H22,1)="&lt;",0+0,H22+0)</f>
        <v>0</v>
      </c>
      <c r="P22" s="201">
        <f t="shared" ref="P22:Q22" si="0">IF(LEFT(I22,1)="&lt;",0+0,I22+0)</f>
        <v>0</v>
      </c>
      <c r="Q22" s="201">
        <f t="shared" si="0"/>
        <v>0</v>
      </c>
      <c r="R22" s="201"/>
    </row>
    <row r="23" spans="1:18" ht="15" thickBot="1" x14ac:dyDescent="0.35">
      <c r="A23" s="201"/>
      <c r="B23" s="202"/>
      <c r="C23" s="218" t="s">
        <v>126</v>
      </c>
      <c r="D23" s="219" t="s">
        <v>127</v>
      </c>
      <c r="E23" s="220" t="s">
        <v>134</v>
      </c>
      <c r="F23" s="221" t="s">
        <v>134</v>
      </c>
      <c r="G23" s="201"/>
      <c r="H23" s="21"/>
      <c r="I23" s="22"/>
      <c r="J23" s="23"/>
      <c r="K23" s="4"/>
      <c r="L23" s="214">
        <f>MAX(H24:J24)</f>
        <v>0</v>
      </c>
      <c r="M23" s="204"/>
      <c r="N23" s="201"/>
      <c r="O23" s="201">
        <f>IF(LEFT(H23,1)="&lt;",0+0,H23+0)</f>
        <v>0</v>
      </c>
      <c r="P23" s="201">
        <f t="shared" ref="P23" si="1">IF(LEFT(I23,1)="&lt;",0+0,I23+0)</f>
        <v>0</v>
      </c>
      <c r="Q23" s="201">
        <f t="shared" ref="Q23" si="2">IF(LEFT(J23,1)="&lt;",0+0,J23+0)</f>
        <v>0</v>
      </c>
      <c r="R23" s="201"/>
    </row>
    <row r="24" spans="1:18" ht="5.25" customHeight="1" thickBot="1" x14ac:dyDescent="0.35">
      <c r="A24" s="201"/>
      <c r="B24" s="202"/>
      <c r="C24" s="203"/>
      <c r="D24" s="203"/>
      <c r="E24" s="4"/>
      <c r="F24" s="4"/>
      <c r="H24" s="4"/>
      <c r="I24" s="4"/>
      <c r="J24" s="4"/>
      <c r="K24" s="4"/>
      <c r="L24" s="201"/>
      <c r="M24" s="204"/>
      <c r="N24" s="201"/>
      <c r="O24" s="201"/>
      <c r="P24" s="201"/>
      <c r="Q24" s="201"/>
      <c r="R24" s="201"/>
    </row>
    <row r="25" spans="1:18" ht="15" thickBot="1" x14ac:dyDescent="0.35">
      <c r="A25" s="201"/>
      <c r="B25" s="202"/>
      <c r="C25" s="205" t="s">
        <v>130</v>
      </c>
      <c r="D25" s="206" t="s">
        <v>131</v>
      </c>
      <c r="E25" s="207">
        <v>100</v>
      </c>
      <c r="F25" s="208">
        <v>500</v>
      </c>
      <c r="H25" s="207">
        <f>O22+(10*O23)</f>
        <v>0</v>
      </c>
      <c r="I25" s="207">
        <f t="shared" ref="I25:J25" si="3">P22+(10*P23)</f>
        <v>0</v>
      </c>
      <c r="J25" s="207">
        <f t="shared" si="3"/>
        <v>0</v>
      </c>
      <c r="K25" s="4"/>
      <c r="L25" s="209">
        <f>MAX(H25:J25)</f>
        <v>0</v>
      </c>
      <c r="M25" s="204"/>
      <c r="N25" s="201"/>
      <c r="O25" s="201"/>
      <c r="P25" s="201"/>
      <c r="Q25" s="201"/>
      <c r="R25" s="201"/>
    </row>
    <row r="26" spans="1:18" ht="6.75" customHeight="1" thickBot="1" x14ac:dyDescent="0.35">
      <c r="A26" s="201"/>
      <c r="B26" s="210"/>
      <c r="C26" s="211"/>
      <c r="D26" s="211"/>
      <c r="E26" s="211"/>
      <c r="F26" s="211"/>
      <c r="G26" s="211"/>
      <c r="H26" s="211"/>
      <c r="I26" s="211"/>
      <c r="J26" s="211"/>
      <c r="K26" s="211"/>
      <c r="L26" s="212"/>
      <c r="M26" s="213"/>
      <c r="N26" s="201"/>
      <c r="O26" s="201"/>
      <c r="P26" s="201"/>
      <c r="Q26" s="201"/>
      <c r="R26" s="201"/>
    </row>
    <row r="27" spans="1:18" x14ac:dyDescent="0.3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</row>
    <row r="28" spans="1:18" x14ac:dyDescent="0.3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</row>
  </sheetData>
  <sheetProtection algorithmName="SHA-512" hashValue="mtizFdZ8gbEIrtD+VsC/ujUoxQsKeHylREbCHUZmpvpRWUyoan2Zw5hzGu4M3A/pwx5RQKQa2QhxsQRhxjGu8A==" saltValue="e9XpBchpmQk9SzDVLPlnXw==" spinCount="100000" sheet="1" selectLockedCells="1"/>
  <mergeCells count="22">
    <mergeCell ref="F11:H11"/>
    <mergeCell ref="E4:F4"/>
    <mergeCell ref="E5:F5"/>
    <mergeCell ref="G4:I4"/>
    <mergeCell ref="G5:I5"/>
    <mergeCell ref="G6:I6"/>
    <mergeCell ref="F12:H12"/>
    <mergeCell ref="G7:I7"/>
    <mergeCell ref="G8:I8"/>
    <mergeCell ref="C21:D21"/>
    <mergeCell ref="E6:F6"/>
    <mergeCell ref="E7:F7"/>
    <mergeCell ref="D16:F16"/>
    <mergeCell ref="D17:F17"/>
    <mergeCell ref="D18:F18"/>
    <mergeCell ref="E13:F13"/>
    <mergeCell ref="E14:I14"/>
    <mergeCell ref="C20:D20"/>
    <mergeCell ref="G13:I13"/>
    <mergeCell ref="E8:F8"/>
    <mergeCell ref="E9:I9"/>
    <mergeCell ref="E10:I10"/>
  </mergeCells>
  <conditionalFormatting sqref="E25:G25">
    <cfRule type="cellIs" dxfId="1" priority="1" operator="greaterThan">
      <formula>$L$25</formula>
    </cfRule>
    <cfRule type="cellIs" dxfId="0" priority="2" operator="lessThan">
      <formula>$L$25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4"/>
  <dimension ref="B2:H13"/>
  <sheetViews>
    <sheetView zoomScale="70" zoomScaleNormal="70" workbookViewId="0">
      <selection activeCell="H17" sqref="H17"/>
    </sheetView>
  </sheetViews>
  <sheetFormatPr baseColWidth="10" defaultColWidth="10.88671875" defaultRowHeight="14.4" x14ac:dyDescent="0.3"/>
  <cols>
    <col min="2" max="2" width="14.109375" customWidth="1"/>
    <col min="3" max="3" width="18.5546875" bestFit="1" customWidth="1"/>
    <col min="4" max="4" width="14.5546875" customWidth="1"/>
    <col min="5" max="5" width="25.88671875" customWidth="1"/>
    <col min="6" max="6" width="13.44140625" customWidth="1"/>
    <col min="7" max="7" width="17.33203125" bestFit="1" customWidth="1"/>
    <col min="8" max="8" width="43.5546875" customWidth="1"/>
  </cols>
  <sheetData>
    <row r="2" spans="2:8" ht="15" thickBot="1" x14ac:dyDescent="0.35"/>
    <row r="3" spans="2:8" ht="46.8" x14ac:dyDescent="0.3">
      <c r="B3" s="40" t="s">
        <v>153</v>
      </c>
      <c r="C3" s="41" t="s">
        <v>175</v>
      </c>
      <c r="D3" s="41" t="s">
        <v>181</v>
      </c>
      <c r="E3" s="41" t="s">
        <v>174</v>
      </c>
      <c r="F3" s="41" t="s">
        <v>176</v>
      </c>
      <c r="G3" s="41" t="s">
        <v>177</v>
      </c>
      <c r="H3" s="42" t="s">
        <v>180</v>
      </c>
    </row>
    <row r="4" spans="2:8" ht="36.75" customHeight="1" x14ac:dyDescent="0.3">
      <c r="B4" s="46" t="s">
        <v>12</v>
      </c>
      <c r="C4" s="45" t="s">
        <v>178</v>
      </c>
      <c r="D4" s="45" t="s">
        <v>244</v>
      </c>
      <c r="E4" s="45" t="s">
        <v>179</v>
      </c>
      <c r="F4" s="47" t="s">
        <v>134</v>
      </c>
      <c r="G4" s="47" t="s">
        <v>134</v>
      </c>
      <c r="H4" s="48" t="s">
        <v>185</v>
      </c>
    </row>
    <row r="5" spans="2:8" ht="36.75" customHeight="1" x14ac:dyDescent="0.3">
      <c r="B5" s="46" t="s">
        <v>13</v>
      </c>
      <c r="C5" s="45" t="s">
        <v>182</v>
      </c>
      <c r="D5" s="45" t="s">
        <v>245</v>
      </c>
      <c r="E5" s="45" t="s">
        <v>183</v>
      </c>
      <c r="F5" s="45" t="s">
        <v>184</v>
      </c>
      <c r="G5" s="120" t="s">
        <v>134</v>
      </c>
      <c r="H5" s="136" t="s">
        <v>134</v>
      </c>
    </row>
    <row r="6" spans="2:8" ht="36.75" customHeight="1" thickBot="1" x14ac:dyDescent="0.35">
      <c r="B6" s="43" t="s">
        <v>14</v>
      </c>
      <c r="C6" s="44" t="s">
        <v>246</v>
      </c>
      <c r="D6" s="44" t="s">
        <v>247</v>
      </c>
      <c r="E6" s="137" t="s">
        <v>183</v>
      </c>
      <c r="F6" s="138" t="s">
        <v>134</v>
      </c>
      <c r="G6" s="138" t="s">
        <v>134</v>
      </c>
      <c r="H6" s="139" t="s">
        <v>134</v>
      </c>
    </row>
    <row r="7" spans="2:8" ht="36.75" customHeight="1" x14ac:dyDescent="0.3"/>
    <row r="8" spans="2:8" ht="36.75" customHeight="1" x14ac:dyDescent="0.3"/>
    <row r="10" spans="2:8" ht="23.25" customHeight="1" x14ac:dyDescent="0.3"/>
    <row r="11" spans="2:8" ht="23.25" customHeight="1" x14ac:dyDescent="0.3"/>
    <row r="12" spans="2:8" ht="23.25" customHeight="1" x14ac:dyDescent="0.3"/>
    <row r="13" spans="2:8" ht="23.25" customHeight="1" x14ac:dyDescent="0.3"/>
  </sheetData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5"/>
  <dimension ref="B1:N8"/>
  <sheetViews>
    <sheetView workbookViewId="0">
      <selection activeCell="H22" sqref="H22"/>
    </sheetView>
  </sheetViews>
  <sheetFormatPr baseColWidth="10" defaultColWidth="10.88671875" defaultRowHeight="14.4" x14ac:dyDescent="0.3"/>
  <cols>
    <col min="2" max="2" width="16" customWidth="1"/>
    <col min="3" max="3" width="8.109375" customWidth="1"/>
    <col min="4" max="4" width="27.6640625" bestFit="1" customWidth="1"/>
    <col min="5" max="5" width="19.33203125" customWidth="1"/>
    <col min="6" max="6" width="24.5546875" customWidth="1"/>
    <col min="7" max="7" width="27.5546875" customWidth="1"/>
    <col min="9" max="9" width="19.44140625" customWidth="1"/>
    <col min="10" max="10" width="17.5546875" customWidth="1"/>
    <col min="11" max="11" width="15" customWidth="1"/>
    <col min="12" max="12" width="17.33203125" customWidth="1"/>
    <col min="13" max="13" width="12.33203125" bestFit="1" customWidth="1"/>
  </cols>
  <sheetData>
    <row r="1" spans="2:14" ht="15" thickBot="1" x14ac:dyDescent="0.35"/>
    <row r="2" spans="2:14" s="30" customFormat="1" ht="35.4" customHeight="1" thickBot="1" x14ac:dyDescent="0.35">
      <c r="B2" s="122" t="s">
        <v>16</v>
      </c>
      <c r="C2" s="123" t="s">
        <v>240</v>
      </c>
      <c r="D2" s="123" t="s">
        <v>105</v>
      </c>
      <c r="E2" s="123" t="s">
        <v>106</v>
      </c>
      <c r="F2" s="123" t="s">
        <v>190</v>
      </c>
      <c r="G2" s="131" t="s">
        <v>251</v>
      </c>
      <c r="H2" s="124" t="s">
        <v>199</v>
      </c>
      <c r="J2" s="143" t="s">
        <v>188</v>
      </c>
      <c r="K2" s="144" t="s">
        <v>248</v>
      </c>
      <c r="L2" s="145" t="s">
        <v>249</v>
      </c>
      <c r="M2" s="146" t="s">
        <v>250</v>
      </c>
      <c r="N2" s="147" t="s">
        <v>174</v>
      </c>
    </row>
    <row r="3" spans="2:14" ht="27.6" customHeight="1" x14ac:dyDescent="0.3">
      <c r="B3" s="121" t="s">
        <v>186</v>
      </c>
      <c r="C3" s="120">
        <v>2000</v>
      </c>
      <c r="D3" s="120" t="s">
        <v>179</v>
      </c>
      <c r="E3" s="120" t="s">
        <v>189</v>
      </c>
      <c r="F3" s="120" t="s">
        <v>197</v>
      </c>
      <c r="G3" s="132"/>
      <c r="H3" s="48">
        <v>11</v>
      </c>
      <c r="J3" s="353" t="s">
        <v>12</v>
      </c>
      <c r="K3" s="355">
        <v>4000</v>
      </c>
      <c r="L3" s="140" t="s">
        <v>186</v>
      </c>
      <c r="M3" s="141">
        <v>2000</v>
      </c>
      <c r="N3" s="142"/>
    </row>
    <row r="4" spans="2:14" ht="39.6" customHeight="1" x14ac:dyDescent="0.3">
      <c r="B4" s="121" t="s">
        <v>187</v>
      </c>
      <c r="C4" s="120">
        <v>2000</v>
      </c>
      <c r="D4" s="120" t="s">
        <v>179</v>
      </c>
      <c r="E4" s="120" t="s">
        <v>189</v>
      </c>
      <c r="F4" s="120" t="s">
        <v>197</v>
      </c>
      <c r="G4" s="132"/>
      <c r="H4" s="48">
        <v>11</v>
      </c>
      <c r="J4" s="354"/>
      <c r="K4" s="288"/>
      <c r="L4" s="120" t="s">
        <v>187</v>
      </c>
      <c r="M4" s="132">
        <v>2000</v>
      </c>
      <c r="N4" s="133"/>
    </row>
    <row r="5" spans="2:14" ht="24" customHeight="1" x14ac:dyDescent="0.3">
      <c r="B5" s="121" t="s">
        <v>243</v>
      </c>
      <c r="C5" s="120">
        <v>1500</v>
      </c>
      <c r="D5" s="120" t="s">
        <v>183</v>
      </c>
      <c r="E5" s="120" t="s">
        <v>134</v>
      </c>
      <c r="F5" s="120" t="s">
        <v>134</v>
      </c>
      <c r="G5" s="132" t="s">
        <v>252</v>
      </c>
      <c r="H5" s="48">
        <v>13</v>
      </c>
      <c r="J5" s="121" t="s">
        <v>13</v>
      </c>
      <c r="K5" s="120">
        <v>1000</v>
      </c>
      <c r="L5" s="286" t="s">
        <v>243</v>
      </c>
      <c r="M5" s="286">
        <v>1500</v>
      </c>
      <c r="N5" s="350"/>
    </row>
    <row r="6" spans="2:14" ht="15" thickBot="1" x14ac:dyDescent="0.35">
      <c r="B6" s="2"/>
      <c r="C6" s="2"/>
      <c r="D6" s="2"/>
      <c r="E6" s="2"/>
      <c r="F6" s="2"/>
      <c r="G6" s="2"/>
      <c r="J6" s="134" t="s">
        <v>14</v>
      </c>
      <c r="K6" s="138">
        <v>500</v>
      </c>
      <c r="L6" s="349"/>
      <c r="M6" s="349"/>
      <c r="N6" s="351"/>
    </row>
    <row r="7" spans="2:14" x14ac:dyDescent="0.3">
      <c r="B7" s="352" t="s">
        <v>200</v>
      </c>
      <c r="C7" s="352"/>
      <c r="D7" s="352"/>
      <c r="E7" s="352"/>
      <c r="F7" s="352"/>
      <c r="G7" s="352"/>
      <c r="H7" s="352"/>
    </row>
    <row r="8" spans="2:14" ht="14.4" customHeight="1" x14ac:dyDescent="0.3"/>
  </sheetData>
  <mergeCells count="6">
    <mergeCell ref="M5:M6"/>
    <mergeCell ref="N5:N6"/>
    <mergeCell ref="B7:H7"/>
    <mergeCell ref="J3:J4"/>
    <mergeCell ref="L5:L6"/>
    <mergeCell ref="K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1:F24"/>
  <sheetViews>
    <sheetView zoomScaleNormal="100" workbookViewId="0">
      <selection activeCell="C7" sqref="C7"/>
    </sheetView>
  </sheetViews>
  <sheetFormatPr baseColWidth="10" defaultColWidth="10.88671875" defaultRowHeight="14.4" x14ac:dyDescent="0.3"/>
  <cols>
    <col min="2" max="2" width="23.88671875" customWidth="1"/>
    <col min="3" max="3" width="18.33203125" customWidth="1"/>
    <col min="4" max="4" width="25" customWidth="1"/>
    <col min="5" max="5" width="26.33203125" bestFit="1" customWidth="1"/>
    <col min="6" max="6" width="32.33203125" bestFit="1" customWidth="1"/>
    <col min="7" max="7" width="25.5546875" customWidth="1"/>
    <col min="8" max="8" width="35.109375" customWidth="1"/>
    <col min="9" max="10" width="12.33203125" customWidth="1"/>
  </cols>
  <sheetData>
    <row r="1" spans="2:6" ht="25.5" customHeight="1" x14ac:dyDescent="0.3"/>
    <row r="2" spans="2:6" x14ac:dyDescent="0.3">
      <c r="B2" s="270" t="s">
        <v>241</v>
      </c>
      <c r="C2" s="270" t="s">
        <v>242</v>
      </c>
      <c r="D2" s="270" t="s">
        <v>148</v>
      </c>
      <c r="E2" s="270" t="s">
        <v>8</v>
      </c>
      <c r="F2" s="270" t="s">
        <v>9</v>
      </c>
    </row>
    <row r="3" spans="2:6" ht="31.2" customHeight="1" x14ac:dyDescent="0.3">
      <c r="B3" s="271"/>
      <c r="C3" s="271"/>
      <c r="D3" s="271"/>
      <c r="E3" s="271"/>
      <c r="F3" s="271"/>
    </row>
    <row r="4" spans="2:6" x14ac:dyDescent="0.3">
      <c r="B4" s="29" t="s">
        <v>114</v>
      </c>
      <c r="C4" s="275" t="s">
        <v>256</v>
      </c>
      <c r="D4" s="29" t="s">
        <v>5</v>
      </c>
      <c r="E4" s="29" t="s">
        <v>257</v>
      </c>
      <c r="F4" s="29" t="s">
        <v>259</v>
      </c>
    </row>
    <row r="5" spans="2:6" x14ac:dyDescent="0.3">
      <c r="B5" s="29" t="s">
        <v>115</v>
      </c>
      <c r="C5" s="276"/>
      <c r="D5" s="29" t="s">
        <v>6</v>
      </c>
      <c r="E5" s="29" t="s">
        <v>257</v>
      </c>
      <c r="F5" s="29" t="s">
        <v>258</v>
      </c>
    </row>
    <row r="6" spans="2:6" x14ac:dyDescent="0.3">
      <c r="B6" s="29" t="s">
        <v>116</v>
      </c>
      <c r="C6" s="277"/>
      <c r="D6" s="29" t="s">
        <v>7</v>
      </c>
      <c r="E6" s="29" t="s">
        <v>257</v>
      </c>
      <c r="F6" s="29" t="s">
        <v>260</v>
      </c>
    </row>
    <row r="7" spans="2:6" x14ac:dyDescent="0.3">
      <c r="B7" s="30"/>
      <c r="C7" s="30"/>
      <c r="D7" s="30"/>
      <c r="E7" s="30"/>
      <c r="F7" s="30"/>
    </row>
    <row r="8" spans="2:6" x14ac:dyDescent="0.3">
      <c r="B8" s="30"/>
      <c r="C8" s="30"/>
      <c r="D8" s="30"/>
      <c r="E8" s="30"/>
      <c r="F8" s="30"/>
    </row>
    <row r="9" spans="2:6" x14ac:dyDescent="0.3">
      <c r="B9" s="30"/>
      <c r="C9" s="30"/>
      <c r="D9" s="30"/>
      <c r="E9" s="30"/>
      <c r="F9" s="30"/>
    </row>
    <row r="10" spans="2:6" ht="14.4" customHeight="1" x14ac:dyDescent="0.3">
      <c r="B10" s="270" t="s">
        <v>232</v>
      </c>
      <c r="C10" s="270" t="s">
        <v>148</v>
      </c>
      <c r="D10" s="153"/>
      <c r="E10" s="270" t="s">
        <v>9</v>
      </c>
      <c r="F10" s="30"/>
    </row>
    <row r="11" spans="2:6" ht="14.4" customHeight="1" x14ac:dyDescent="0.3">
      <c r="B11" s="271"/>
      <c r="C11" s="271"/>
      <c r="D11" s="154"/>
      <c r="E11" s="271"/>
      <c r="F11" s="30"/>
    </row>
    <row r="12" spans="2:6" x14ac:dyDescent="0.3">
      <c r="B12" s="29" t="s">
        <v>261</v>
      </c>
      <c r="C12" s="29" t="s">
        <v>5</v>
      </c>
      <c r="D12" s="156"/>
      <c r="E12" s="29" t="s">
        <v>262</v>
      </c>
      <c r="F12" s="30"/>
    </row>
    <row r="13" spans="2:6" x14ac:dyDescent="0.3">
      <c r="B13" s="29"/>
      <c r="C13" s="29" t="s">
        <v>6</v>
      </c>
      <c r="D13" s="156"/>
      <c r="E13" s="29"/>
      <c r="F13" s="30"/>
    </row>
    <row r="14" spans="2:6" x14ac:dyDescent="0.3">
      <c r="B14" s="29"/>
      <c r="C14" s="29" t="s">
        <v>7</v>
      </c>
      <c r="D14" s="156"/>
      <c r="E14" s="29"/>
      <c r="F14" s="30"/>
    </row>
    <row r="15" spans="2:6" x14ac:dyDescent="0.3">
      <c r="B15" s="29"/>
      <c r="C15" s="155"/>
      <c r="D15" s="156"/>
      <c r="E15" s="29"/>
      <c r="F15" s="30"/>
    </row>
    <row r="16" spans="2:6" x14ac:dyDescent="0.3">
      <c r="B16" s="30"/>
      <c r="C16" s="30"/>
      <c r="D16" s="30"/>
      <c r="E16" s="30"/>
      <c r="F16" s="30"/>
    </row>
    <row r="17" spans="2:6" x14ac:dyDescent="0.3">
      <c r="B17" s="30"/>
      <c r="C17" s="30"/>
      <c r="D17" s="30"/>
      <c r="E17" s="30"/>
      <c r="F17" s="30"/>
    </row>
    <row r="18" spans="2:6" x14ac:dyDescent="0.3">
      <c r="B18" s="30"/>
      <c r="C18" s="30"/>
      <c r="D18" s="30"/>
      <c r="E18" s="30"/>
      <c r="F18" s="30"/>
    </row>
    <row r="19" spans="2:6" ht="14.4" customHeight="1" x14ac:dyDescent="0.3">
      <c r="B19" s="270" t="s">
        <v>221</v>
      </c>
      <c r="C19" s="272" t="s">
        <v>138</v>
      </c>
      <c r="D19" s="274"/>
      <c r="E19" s="274"/>
      <c r="F19" s="273"/>
    </row>
    <row r="20" spans="2:6" x14ac:dyDescent="0.3">
      <c r="B20" s="271"/>
      <c r="C20" s="272" t="s">
        <v>222</v>
      </c>
      <c r="D20" s="273"/>
      <c r="E20" s="272" t="s">
        <v>223</v>
      </c>
      <c r="F20" s="273"/>
    </row>
    <row r="21" spans="2:6" ht="14.4" customHeight="1" x14ac:dyDescent="0.3">
      <c r="B21" s="29" t="s">
        <v>114</v>
      </c>
      <c r="C21" s="262"/>
      <c r="D21" s="263"/>
      <c r="E21" s="262"/>
      <c r="F21" s="263"/>
    </row>
    <row r="22" spans="2:6" x14ac:dyDescent="0.3">
      <c r="B22" s="29" t="s">
        <v>115</v>
      </c>
      <c r="C22" s="262"/>
      <c r="D22" s="263"/>
      <c r="E22" s="262"/>
      <c r="F22" s="263"/>
    </row>
    <row r="23" spans="2:6" x14ac:dyDescent="0.3">
      <c r="B23" s="29" t="s">
        <v>116</v>
      </c>
      <c r="C23" s="262"/>
      <c r="D23" s="263"/>
      <c r="E23" s="262"/>
      <c r="F23" s="263"/>
    </row>
    <row r="24" spans="2:6" x14ac:dyDescent="0.3">
      <c r="B24" s="29" t="s">
        <v>1</v>
      </c>
      <c r="C24" s="262"/>
      <c r="D24" s="263"/>
      <c r="E24" s="262"/>
      <c r="F24" s="263"/>
    </row>
  </sheetData>
  <mergeCells count="21">
    <mergeCell ref="B19:B20"/>
    <mergeCell ref="E2:E3"/>
    <mergeCell ref="F2:F3"/>
    <mergeCell ref="C24:D24"/>
    <mergeCell ref="E24:F24"/>
    <mergeCell ref="C22:D22"/>
    <mergeCell ref="E22:F22"/>
    <mergeCell ref="C23:D23"/>
    <mergeCell ref="E23:F23"/>
    <mergeCell ref="E21:F21"/>
    <mergeCell ref="C21:D21"/>
    <mergeCell ref="E10:E11"/>
    <mergeCell ref="E20:F20"/>
    <mergeCell ref="C20:D20"/>
    <mergeCell ref="C19:F19"/>
    <mergeCell ref="C4:C6"/>
    <mergeCell ref="C10:C11"/>
    <mergeCell ref="C2:C3"/>
    <mergeCell ref="B2:B3"/>
    <mergeCell ref="D2:D3"/>
    <mergeCell ref="B10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B2:I6"/>
  <sheetViews>
    <sheetView zoomScaleNormal="100" workbookViewId="0">
      <selection activeCell="D12" sqref="D12"/>
    </sheetView>
  </sheetViews>
  <sheetFormatPr baseColWidth="10" defaultColWidth="10.88671875" defaultRowHeight="14.4" x14ac:dyDescent="0.3"/>
  <cols>
    <col min="2" max="2" width="41" style="2" customWidth="1"/>
    <col min="3" max="3" width="18.33203125" bestFit="1" customWidth="1"/>
    <col min="4" max="4" width="43.6640625" customWidth="1"/>
    <col min="5" max="5" width="33.5546875" bestFit="1" customWidth="1"/>
  </cols>
  <sheetData>
    <row r="2" spans="2:9" ht="36.6" customHeight="1" x14ac:dyDescent="0.3">
      <c r="B2" s="150" t="s">
        <v>4</v>
      </c>
      <c r="C2" s="148" t="s">
        <v>3</v>
      </c>
      <c r="D2" s="151"/>
      <c r="E2" s="151"/>
    </row>
    <row r="3" spans="2:9" ht="30" customHeight="1" x14ac:dyDescent="0.3">
      <c r="B3" s="15" t="s">
        <v>226</v>
      </c>
      <c r="C3" s="15" t="s">
        <v>227</v>
      </c>
      <c r="D3" s="15" t="s">
        <v>228</v>
      </c>
      <c r="E3" s="15" t="s">
        <v>229</v>
      </c>
      <c r="F3" s="2"/>
      <c r="G3" s="2"/>
      <c r="H3" s="2"/>
      <c r="I3" s="2"/>
    </row>
    <row r="4" spans="2:9" ht="45.75" customHeight="1" x14ac:dyDescent="0.3">
      <c r="B4" s="149"/>
      <c r="C4" s="1"/>
      <c r="D4" s="1"/>
      <c r="E4" s="1"/>
    </row>
    <row r="5" spans="2:9" ht="45.75" customHeight="1" x14ac:dyDescent="0.3">
      <c r="B5" s="149"/>
      <c r="C5" s="1"/>
      <c r="D5" s="1"/>
      <c r="E5" s="1"/>
    </row>
    <row r="6" spans="2:9" ht="57.6" x14ac:dyDescent="0.3">
      <c r="B6" s="152" t="s">
        <v>253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B2:F18"/>
  <sheetViews>
    <sheetView workbookViewId="0">
      <selection activeCell="C24" sqref="C24"/>
    </sheetView>
  </sheetViews>
  <sheetFormatPr baseColWidth="10" defaultColWidth="10.88671875" defaultRowHeight="14.4" x14ac:dyDescent="0.3"/>
  <cols>
    <col min="2" max="2" width="32.88671875" customWidth="1"/>
    <col min="3" max="3" width="16.44140625" bestFit="1" customWidth="1"/>
    <col min="4" max="4" width="20.44140625" customWidth="1"/>
    <col min="5" max="5" width="37.33203125" customWidth="1"/>
    <col min="6" max="6" width="46.33203125" customWidth="1"/>
  </cols>
  <sheetData>
    <row r="2" spans="2:6" x14ac:dyDescent="0.3">
      <c r="B2" s="270" t="s">
        <v>148</v>
      </c>
      <c r="C2" s="270" t="s">
        <v>201</v>
      </c>
      <c r="D2" s="270" t="s">
        <v>10</v>
      </c>
      <c r="E2" s="279" t="s">
        <v>194</v>
      </c>
      <c r="F2" s="280"/>
    </row>
    <row r="3" spans="2:6" x14ac:dyDescent="0.3">
      <c r="B3" s="271"/>
      <c r="C3" s="271"/>
      <c r="D3" s="271"/>
      <c r="E3" s="281"/>
      <c r="F3" s="282"/>
    </row>
    <row r="4" spans="2:6" x14ac:dyDescent="0.3">
      <c r="B4" s="29" t="s">
        <v>5</v>
      </c>
      <c r="C4" s="29"/>
      <c r="D4" s="29"/>
      <c r="E4" s="278"/>
      <c r="F4" s="278"/>
    </row>
    <row r="5" spans="2:6" x14ac:dyDescent="0.3">
      <c r="B5" s="29" t="s">
        <v>6</v>
      </c>
      <c r="C5" s="29"/>
      <c r="D5" s="29"/>
      <c r="E5" s="278"/>
      <c r="F5" s="278"/>
    </row>
    <row r="6" spans="2:6" x14ac:dyDescent="0.3">
      <c r="B6" s="29" t="s">
        <v>7</v>
      </c>
      <c r="C6" s="29"/>
      <c r="D6" s="29"/>
      <c r="E6" s="278"/>
      <c r="F6" s="278"/>
    </row>
    <row r="13" spans="2:6" ht="38.4" customHeight="1" x14ac:dyDescent="0.3">
      <c r="B13" s="15" t="s">
        <v>195</v>
      </c>
      <c r="C13" s="15" t="s">
        <v>112</v>
      </c>
      <c r="D13" s="15" t="s">
        <v>111</v>
      </c>
      <c r="E13" s="15" t="s">
        <v>254</v>
      </c>
      <c r="F13" s="15" t="s">
        <v>113</v>
      </c>
    </row>
    <row r="14" spans="2:6" x14ac:dyDescent="0.3">
      <c r="B14" s="14" t="s">
        <v>114</v>
      </c>
      <c r="C14" s="14" t="s">
        <v>110</v>
      </c>
      <c r="D14" s="14" t="s">
        <v>110</v>
      </c>
      <c r="E14" s="14"/>
      <c r="F14" s="14"/>
    </row>
    <row r="15" spans="2:6" x14ac:dyDescent="0.3">
      <c r="B15" s="14" t="s">
        <v>115</v>
      </c>
      <c r="C15" s="14" t="s">
        <v>110</v>
      </c>
      <c r="D15" s="14" t="s">
        <v>110</v>
      </c>
      <c r="E15" s="14"/>
      <c r="F15" s="14"/>
    </row>
    <row r="16" spans="2:6" x14ac:dyDescent="0.3">
      <c r="B16" s="14" t="s">
        <v>116</v>
      </c>
      <c r="C16" s="14" t="s">
        <v>110</v>
      </c>
      <c r="D16" s="14" t="s">
        <v>110</v>
      </c>
      <c r="E16" s="14"/>
      <c r="F16" s="14"/>
    </row>
    <row r="17" spans="2:6" x14ac:dyDescent="0.3">
      <c r="B17" s="14" t="s">
        <v>117</v>
      </c>
      <c r="C17" s="14" t="s">
        <v>110</v>
      </c>
      <c r="D17" s="14" t="s">
        <v>110</v>
      </c>
      <c r="E17" s="14"/>
      <c r="F17" s="14"/>
    </row>
    <row r="18" spans="2:6" x14ac:dyDescent="0.3">
      <c r="B18" s="14" t="s">
        <v>1</v>
      </c>
      <c r="C18" s="14" t="s">
        <v>110</v>
      </c>
      <c r="D18" s="14" t="s">
        <v>110</v>
      </c>
      <c r="E18" s="14"/>
      <c r="F18" s="14"/>
    </row>
  </sheetData>
  <mergeCells count="7">
    <mergeCell ref="E5:F5"/>
    <mergeCell ref="E6:F6"/>
    <mergeCell ref="B2:B3"/>
    <mergeCell ref="C2:C3"/>
    <mergeCell ref="D2:D3"/>
    <mergeCell ref="E2:F3"/>
    <mergeCell ref="E4: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5"/>
  <dimension ref="B3:H7"/>
  <sheetViews>
    <sheetView workbookViewId="0">
      <selection activeCell="E14" sqref="E14"/>
    </sheetView>
  </sheetViews>
  <sheetFormatPr baseColWidth="10" defaultColWidth="10.88671875" defaultRowHeight="14.4" x14ac:dyDescent="0.3"/>
  <cols>
    <col min="2" max="2" width="6" bestFit="1" customWidth="1"/>
    <col min="3" max="3" width="9.6640625" customWidth="1"/>
    <col min="4" max="4" width="14.44140625" customWidth="1"/>
    <col min="5" max="5" width="17.44140625" customWidth="1"/>
    <col min="6" max="6" width="11.109375" customWidth="1"/>
    <col min="7" max="7" width="18.88671875" customWidth="1"/>
    <col min="8" max="8" width="9" bestFit="1" customWidth="1"/>
  </cols>
  <sheetData>
    <row r="3" spans="2:8" s="2" customFormat="1" ht="40.950000000000003" customHeight="1" x14ac:dyDescent="0.3">
      <c r="B3" s="15" t="s">
        <v>152</v>
      </c>
      <c r="C3" s="260" t="s">
        <v>230</v>
      </c>
      <c r="D3" s="267"/>
      <c r="E3" s="261"/>
      <c r="F3" s="15" t="s">
        <v>149</v>
      </c>
      <c r="G3" s="15" t="s">
        <v>150</v>
      </c>
      <c r="H3" s="15" t="s">
        <v>239</v>
      </c>
    </row>
    <row r="4" spans="2:8" x14ac:dyDescent="0.3">
      <c r="B4" s="14" t="s">
        <v>12</v>
      </c>
      <c r="C4" s="262" t="s">
        <v>231</v>
      </c>
      <c r="D4" s="266"/>
      <c r="E4" s="263"/>
      <c r="F4" s="14" t="s">
        <v>151</v>
      </c>
      <c r="G4" s="14" t="s">
        <v>151</v>
      </c>
      <c r="H4" s="14"/>
    </row>
    <row r="5" spans="2:8" x14ac:dyDescent="0.3">
      <c r="B5" s="14" t="s">
        <v>13</v>
      </c>
      <c r="C5" s="262" t="s">
        <v>231</v>
      </c>
      <c r="D5" s="266"/>
      <c r="E5" s="263"/>
      <c r="F5" s="14" t="s">
        <v>151</v>
      </c>
      <c r="G5" s="14" t="s">
        <v>151</v>
      </c>
      <c r="H5" s="14"/>
    </row>
    <row r="6" spans="2:8" x14ac:dyDescent="0.3">
      <c r="B6" s="14" t="s">
        <v>14</v>
      </c>
      <c r="C6" s="262" t="s">
        <v>231</v>
      </c>
      <c r="D6" s="266"/>
      <c r="E6" s="263"/>
      <c r="F6" s="14" t="s">
        <v>151</v>
      </c>
      <c r="G6" s="14" t="s">
        <v>151</v>
      </c>
      <c r="H6" s="14"/>
    </row>
    <row r="7" spans="2:8" x14ac:dyDescent="0.3">
      <c r="B7" s="14" t="s">
        <v>1</v>
      </c>
      <c r="C7" s="262" t="s">
        <v>231</v>
      </c>
      <c r="D7" s="266"/>
      <c r="E7" s="263"/>
      <c r="F7" s="14" t="s">
        <v>151</v>
      </c>
      <c r="G7" s="14" t="s">
        <v>151</v>
      </c>
      <c r="H7" s="14"/>
    </row>
  </sheetData>
  <mergeCells count="5">
    <mergeCell ref="C3:E3"/>
    <mergeCell ref="C4:E4"/>
    <mergeCell ref="C5:E5"/>
    <mergeCell ref="C6:E6"/>
    <mergeCell ref="C7:E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6"/>
  <dimension ref="B2:I14"/>
  <sheetViews>
    <sheetView zoomScaleNormal="100" workbookViewId="0">
      <selection activeCell="D12" sqref="D12"/>
    </sheetView>
  </sheetViews>
  <sheetFormatPr baseColWidth="10" defaultColWidth="10.88671875" defaultRowHeight="14.4" x14ac:dyDescent="0.3"/>
  <cols>
    <col min="2" max="2" width="15.33203125" customWidth="1"/>
    <col min="3" max="7" width="19.6640625" customWidth="1"/>
    <col min="8" max="9" width="13.5546875" customWidth="1"/>
    <col min="10" max="10" width="14.33203125" customWidth="1"/>
  </cols>
  <sheetData>
    <row r="2" spans="2:9" ht="57.6" x14ac:dyDescent="0.3">
      <c r="B2" s="15" t="s">
        <v>153</v>
      </c>
      <c r="C2" s="15" t="s">
        <v>221</v>
      </c>
      <c r="D2" s="15" t="s">
        <v>255</v>
      </c>
      <c r="E2" s="34" t="s">
        <v>139</v>
      </c>
      <c r="F2" s="15" t="s">
        <v>108</v>
      </c>
      <c r="G2" s="15" t="s">
        <v>196</v>
      </c>
      <c r="H2" s="15" t="s">
        <v>11</v>
      </c>
      <c r="I2" s="15" t="s">
        <v>15</v>
      </c>
    </row>
    <row r="3" spans="2:9" x14ac:dyDescent="0.3">
      <c r="B3" s="14" t="s">
        <v>12</v>
      </c>
      <c r="C3" s="14"/>
      <c r="D3" s="14"/>
      <c r="E3" s="35"/>
      <c r="F3" s="14"/>
      <c r="G3" s="14"/>
      <c r="H3" s="14"/>
      <c r="I3" s="14"/>
    </row>
    <row r="4" spans="2:9" x14ac:dyDescent="0.3">
      <c r="B4" s="14" t="s">
        <v>13</v>
      </c>
      <c r="C4" s="14"/>
      <c r="D4" s="14"/>
      <c r="E4" s="35"/>
      <c r="F4" s="14"/>
      <c r="G4" s="14"/>
      <c r="H4" s="14"/>
      <c r="I4" s="14"/>
    </row>
    <row r="5" spans="2:9" x14ac:dyDescent="0.3">
      <c r="B5" s="14" t="s">
        <v>14</v>
      </c>
      <c r="C5" s="14"/>
      <c r="D5" s="14"/>
      <c r="E5" s="35"/>
      <c r="F5" s="14"/>
      <c r="G5" s="14"/>
      <c r="H5" s="14"/>
      <c r="I5" s="14"/>
    </row>
    <row r="6" spans="2:9" ht="15" thickBot="1" x14ac:dyDescent="0.35">
      <c r="B6" s="14" t="s">
        <v>1</v>
      </c>
      <c r="C6" s="14"/>
      <c r="D6" s="14"/>
      <c r="E6" s="35"/>
      <c r="F6" s="14"/>
      <c r="G6" s="14"/>
      <c r="H6" s="37"/>
      <c r="I6" s="37"/>
    </row>
    <row r="7" spans="2:9" ht="15" thickBot="1" x14ac:dyDescent="0.35">
      <c r="B7" s="30"/>
      <c r="C7" s="30"/>
      <c r="D7" s="30"/>
      <c r="E7" s="30"/>
      <c r="G7" s="30" t="s">
        <v>109</v>
      </c>
      <c r="H7" s="38"/>
      <c r="I7" s="39"/>
    </row>
    <row r="8" spans="2:9" ht="10.5" customHeight="1" x14ac:dyDescent="0.3">
      <c r="B8" s="30"/>
      <c r="C8" s="30"/>
      <c r="D8" s="30"/>
      <c r="E8" s="30"/>
      <c r="F8" s="30"/>
      <c r="G8" s="30"/>
      <c r="H8" s="30"/>
    </row>
    <row r="9" spans="2:9" ht="43.2" x14ac:dyDescent="0.3">
      <c r="B9" s="15" t="s">
        <v>153</v>
      </c>
      <c r="C9" s="15" t="s">
        <v>233</v>
      </c>
      <c r="D9" s="15" t="s">
        <v>140</v>
      </c>
      <c r="E9" s="15" t="s">
        <v>141</v>
      </c>
      <c r="F9" s="15" t="s">
        <v>263</v>
      </c>
      <c r="G9" s="15" t="s">
        <v>11</v>
      </c>
      <c r="H9" s="15" t="s">
        <v>15</v>
      </c>
    </row>
    <row r="10" spans="2:9" x14ac:dyDescent="0.3">
      <c r="B10" s="14" t="s">
        <v>12</v>
      </c>
      <c r="C10" s="14"/>
      <c r="D10" s="14"/>
      <c r="E10" s="14"/>
      <c r="F10" s="14"/>
      <c r="G10" s="14"/>
      <c r="H10" s="14"/>
    </row>
    <row r="11" spans="2:9" x14ac:dyDescent="0.3">
      <c r="B11" s="14" t="s">
        <v>13</v>
      </c>
      <c r="C11" s="14"/>
      <c r="D11" s="14"/>
      <c r="E11" s="14"/>
      <c r="F11" s="14"/>
      <c r="G11" s="14"/>
      <c r="H11" s="14"/>
    </row>
    <row r="12" spans="2:9" x14ac:dyDescent="0.3">
      <c r="B12" s="14" t="s">
        <v>14</v>
      </c>
      <c r="C12" s="14"/>
      <c r="D12" s="14"/>
      <c r="E12" s="14"/>
      <c r="F12" s="14"/>
      <c r="G12" s="14"/>
      <c r="H12" s="14"/>
    </row>
    <row r="13" spans="2:9" ht="15" thickBot="1" x14ac:dyDescent="0.35">
      <c r="B13" s="14" t="s">
        <v>1</v>
      </c>
      <c r="C13" s="14"/>
      <c r="D13" s="14"/>
      <c r="E13" s="14"/>
      <c r="F13" s="14"/>
      <c r="G13" s="37"/>
      <c r="H13" s="37"/>
    </row>
    <row r="14" spans="2:9" ht="15" thickBot="1" x14ac:dyDescent="0.35">
      <c r="B14" s="30"/>
      <c r="C14" s="30"/>
      <c r="D14" s="30"/>
      <c r="E14" s="30"/>
      <c r="F14" s="30" t="s">
        <v>109</v>
      </c>
      <c r="G14" s="38"/>
      <c r="H14" s="3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/>
  <dimension ref="B2:K26"/>
  <sheetViews>
    <sheetView zoomScaleNormal="100" workbookViewId="0">
      <selection activeCell="E24" sqref="E24"/>
    </sheetView>
  </sheetViews>
  <sheetFormatPr baseColWidth="10" defaultColWidth="10.88671875" defaultRowHeight="14.4" x14ac:dyDescent="0.3"/>
  <cols>
    <col min="2" max="2" width="14.5546875" customWidth="1"/>
    <col min="3" max="3" width="22.6640625" bestFit="1" customWidth="1"/>
    <col min="4" max="4" width="40.5546875" customWidth="1"/>
    <col min="5" max="5" width="10.6640625" bestFit="1" customWidth="1"/>
    <col min="6" max="6" width="22.109375" customWidth="1"/>
    <col min="7" max="8" width="28" customWidth="1"/>
    <col min="9" max="10" width="17" customWidth="1"/>
    <col min="11" max="11" width="28" customWidth="1"/>
    <col min="12" max="13" width="3" customWidth="1"/>
    <col min="14" max="15" width="13.88671875" customWidth="1"/>
    <col min="16" max="16" width="10.6640625" bestFit="1" customWidth="1"/>
    <col min="17" max="17" width="7.6640625" bestFit="1" customWidth="1"/>
    <col min="18" max="18" width="10.6640625" bestFit="1" customWidth="1"/>
    <col min="19" max="19" width="7.6640625" bestFit="1" customWidth="1"/>
    <col min="20" max="20" width="10.6640625" bestFit="1" customWidth="1"/>
    <col min="21" max="21" width="7.6640625" bestFit="1" customWidth="1"/>
  </cols>
  <sheetData>
    <row r="2" spans="2:11" ht="50.25" customHeight="1" x14ac:dyDescent="0.3">
      <c r="B2" s="283" t="s">
        <v>153</v>
      </c>
      <c r="C2" s="283" t="s">
        <v>20</v>
      </c>
      <c r="D2" s="283" t="s">
        <v>202</v>
      </c>
      <c r="F2" s="283" t="s">
        <v>234</v>
      </c>
      <c r="G2" s="15" t="s">
        <v>144</v>
      </c>
      <c r="H2" s="15" t="s">
        <v>145</v>
      </c>
      <c r="I2" s="265" t="s">
        <v>146</v>
      </c>
      <c r="J2" s="265"/>
      <c r="K2" s="15" t="s">
        <v>147</v>
      </c>
    </row>
    <row r="3" spans="2:11" x14ac:dyDescent="0.3">
      <c r="B3" s="284"/>
      <c r="C3" s="284"/>
      <c r="D3" s="284"/>
      <c r="F3" s="284"/>
      <c r="G3" s="49" t="s">
        <v>162</v>
      </c>
      <c r="H3" s="49" t="s">
        <v>163</v>
      </c>
      <c r="I3" s="49" t="s">
        <v>164</v>
      </c>
      <c r="J3" s="49" t="s">
        <v>165</v>
      </c>
      <c r="K3" s="49" t="s">
        <v>166</v>
      </c>
    </row>
    <row r="4" spans="2:11" x14ac:dyDescent="0.3">
      <c r="B4" s="135"/>
      <c r="C4" s="135"/>
      <c r="D4" s="125" t="s">
        <v>203</v>
      </c>
      <c r="F4" s="29" t="s">
        <v>1</v>
      </c>
      <c r="G4" s="50" t="s">
        <v>167</v>
      </c>
      <c r="H4" s="50" t="s">
        <v>167</v>
      </c>
      <c r="I4" s="50" t="s">
        <v>167</v>
      </c>
      <c r="J4" s="50" t="s">
        <v>167</v>
      </c>
      <c r="K4" s="50" t="s">
        <v>167</v>
      </c>
    </row>
    <row r="5" spans="2:11" x14ac:dyDescent="0.3">
      <c r="B5" s="135"/>
      <c r="C5" s="135"/>
      <c r="D5" s="125" t="s">
        <v>203</v>
      </c>
      <c r="F5" s="29" t="s">
        <v>1</v>
      </c>
      <c r="G5" s="50" t="s">
        <v>167</v>
      </c>
      <c r="H5" s="50" t="s">
        <v>167</v>
      </c>
      <c r="I5" s="50" t="s">
        <v>167</v>
      </c>
      <c r="J5" s="50" t="s">
        <v>167</v>
      </c>
      <c r="K5" s="50" t="s">
        <v>167</v>
      </c>
    </row>
    <row r="6" spans="2:11" x14ac:dyDescent="0.3">
      <c r="B6" s="135"/>
      <c r="C6" s="135"/>
      <c r="D6" s="125" t="s">
        <v>203</v>
      </c>
      <c r="F6" s="29"/>
      <c r="G6" s="50" t="s">
        <v>167</v>
      </c>
      <c r="H6" s="50" t="s">
        <v>167</v>
      </c>
      <c r="I6" s="50" t="s">
        <v>167</v>
      </c>
      <c r="J6" s="50" t="s">
        <v>167</v>
      </c>
      <c r="K6" s="50" t="s">
        <v>167</v>
      </c>
    </row>
    <row r="7" spans="2:11" x14ac:dyDescent="0.3">
      <c r="B7" s="135"/>
      <c r="C7" s="135"/>
      <c r="D7" s="125" t="s">
        <v>203</v>
      </c>
      <c r="F7" s="29"/>
      <c r="G7" s="50" t="s">
        <v>167</v>
      </c>
      <c r="H7" s="50" t="s">
        <v>167</v>
      </c>
      <c r="I7" s="50" t="s">
        <v>167</v>
      </c>
      <c r="J7" s="50" t="s">
        <v>167</v>
      </c>
      <c r="K7" s="50" t="s">
        <v>167</v>
      </c>
    </row>
    <row r="11" spans="2:11" ht="30" customHeight="1" x14ac:dyDescent="0.3"/>
    <row r="12" spans="2:11" x14ac:dyDescent="0.3">
      <c r="B12" s="283" t="s">
        <v>153</v>
      </c>
      <c r="C12" s="265" t="s">
        <v>168</v>
      </c>
      <c r="D12" s="265" t="s">
        <v>169</v>
      </c>
    </row>
    <row r="13" spans="2:11" ht="27" customHeight="1" x14ac:dyDescent="0.3">
      <c r="B13" s="284"/>
      <c r="C13" s="265"/>
      <c r="D13" s="265"/>
    </row>
    <row r="14" spans="2:11" ht="27" customHeight="1" x14ac:dyDescent="0.3">
      <c r="B14" s="1"/>
      <c r="C14" s="29" t="s">
        <v>167</v>
      </c>
      <c r="D14" s="1"/>
    </row>
    <row r="15" spans="2:11" ht="30" customHeight="1" x14ac:dyDescent="0.3">
      <c r="B15" s="1"/>
      <c r="C15" s="29" t="s">
        <v>167</v>
      </c>
      <c r="D15" s="1"/>
    </row>
    <row r="16" spans="2:11" ht="30" customHeight="1" x14ac:dyDescent="0.3">
      <c r="B16" s="1"/>
      <c r="C16" s="29" t="s">
        <v>167</v>
      </c>
      <c r="D16" s="1"/>
    </row>
    <row r="17" spans="2:4" ht="30" customHeight="1" x14ac:dyDescent="0.3">
      <c r="B17" s="1"/>
      <c r="C17" s="29" t="s">
        <v>167</v>
      </c>
      <c r="D17" s="1"/>
    </row>
    <row r="18" spans="2:4" ht="30" customHeight="1" x14ac:dyDescent="0.3"/>
    <row r="19" spans="2:4" ht="15" customHeight="1" x14ac:dyDescent="0.3"/>
    <row r="26" spans="2:4" ht="60.75" customHeight="1" x14ac:dyDescent="0.3"/>
  </sheetData>
  <mergeCells count="8">
    <mergeCell ref="I2:J2"/>
    <mergeCell ref="F2:F3"/>
    <mergeCell ref="C12:C13"/>
    <mergeCell ref="D12:D13"/>
    <mergeCell ref="B2:B3"/>
    <mergeCell ref="D2:D3"/>
    <mergeCell ref="C2:C3"/>
    <mergeCell ref="B12:B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8"/>
  <dimension ref="C2:O7"/>
  <sheetViews>
    <sheetView zoomScale="85" zoomScaleNormal="85" workbookViewId="0">
      <selection activeCell="L29" sqref="L29"/>
    </sheetView>
  </sheetViews>
  <sheetFormatPr baseColWidth="10" defaultColWidth="10.88671875" defaultRowHeight="14.4" x14ac:dyDescent="0.3"/>
  <cols>
    <col min="2" max="2" width="12.5546875" customWidth="1"/>
    <col min="11" max="11" width="13" customWidth="1"/>
    <col min="13" max="14" width="15.6640625" customWidth="1"/>
    <col min="15" max="15" width="15.109375" customWidth="1"/>
  </cols>
  <sheetData>
    <row r="2" spans="3:15" ht="29.25" customHeight="1" x14ac:dyDescent="0.3">
      <c r="C2" s="283" t="s">
        <v>153</v>
      </c>
      <c r="D2" s="265" t="s">
        <v>22</v>
      </c>
      <c r="E2" s="265"/>
      <c r="F2" s="265" t="s">
        <v>23</v>
      </c>
      <c r="G2" s="265"/>
      <c r="H2" s="265" t="s">
        <v>24</v>
      </c>
      <c r="I2" s="265"/>
      <c r="L2" s="283" t="s">
        <v>153</v>
      </c>
      <c r="M2" s="265" t="s">
        <v>192</v>
      </c>
      <c r="N2" s="265"/>
      <c r="O2" s="265"/>
    </row>
    <row r="3" spans="3:15" x14ac:dyDescent="0.3">
      <c r="C3" s="284"/>
      <c r="D3" s="15"/>
      <c r="E3" s="15" t="s">
        <v>21</v>
      </c>
      <c r="F3" s="15"/>
      <c r="G3" s="15" t="s">
        <v>21</v>
      </c>
      <c r="H3" s="15"/>
      <c r="I3" s="15" t="s">
        <v>21</v>
      </c>
      <c r="L3" s="284"/>
      <c r="M3" s="15"/>
      <c r="N3" s="15" t="s">
        <v>21</v>
      </c>
      <c r="O3" s="15" t="s">
        <v>191</v>
      </c>
    </row>
    <row r="4" spans="3:15" x14ac:dyDescent="0.3">
      <c r="C4" s="1"/>
      <c r="D4" s="29" t="s">
        <v>3</v>
      </c>
      <c r="E4" s="28"/>
      <c r="F4" s="29" t="s">
        <v>3</v>
      </c>
      <c r="G4" s="28"/>
      <c r="H4" s="29" t="s">
        <v>3</v>
      </c>
      <c r="I4" s="1"/>
      <c r="L4" s="1"/>
      <c r="M4" s="29" t="s">
        <v>3</v>
      </c>
      <c r="N4" s="28"/>
      <c r="O4" s="28"/>
    </row>
    <row r="5" spans="3:15" x14ac:dyDescent="0.3">
      <c r="C5" s="1"/>
      <c r="D5" s="29" t="s">
        <v>3</v>
      </c>
      <c r="E5" s="28"/>
      <c r="F5" s="29" t="s">
        <v>3</v>
      </c>
      <c r="G5" s="28"/>
      <c r="H5" s="29" t="s">
        <v>3</v>
      </c>
      <c r="I5" s="1"/>
      <c r="L5" s="1"/>
      <c r="M5" s="29" t="s">
        <v>3</v>
      </c>
      <c r="N5" s="28"/>
      <c r="O5" s="28"/>
    </row>
    <row r="6" spans="3:15" x14ac:dyDescent="0.3">
      <c r="C6" s="1"/>
      <c r="D6" s="29" t="s">
        <v>3</v>
      </c>
      <c r="E6" s="28"/>
      <c r="F6" s="29" t="s">
        <v>3</v>
      </c>
      <c r="G6" s="28"/>
      <c r="H6" s="29" t="s">
        <v>3</v>
      </c>
      <c r="I6" s="1"/>
      <c r="L6" s="1"/>
      <c r="M6" s="29" t="s">
        <v>3</v>
      </c>
      <c r="N6" s="28"/>
      <c r="O6" s="28"/>
    </row>
    <row r="7" spans="3:15" x14ac:dyDescent="0.3">
      <c r="C7" s="1"/>
      <c r="D7" s="29" t="s">
        <v>3</v>
      </c>
      <c r="E7" s="28"/>
      <c r="F7" s="29" t="s">
        <v>3</v>
      </c>
      <c r="G7" s="28"/>
      <c r="H7" s="29" t="s">
        <v>3</v>
      </c>
      <c r="I7" s="1"/>
      <c r="L7" s="1"/>
      <c r="M7" s="29" t="s">
        <v>3</v>
      </c>
      <c r="N7" s="28"/>
      <c r="O7" s="28"/>
    </row>
  </sheetData>
  <mergeCells count="6">
    <mergeCell ref="C2:C3"/>
    <mergeCell ref="L2:L3"/>
    <mergeCell ref="M2:O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B2:P8"/>
  <sheetViews>
    <sheetView zoomScale="85" zoomScaleNormal="85" workbookViewId="0">
      <selection activeCell="O19" sqref="O19"/>
    </sheetView>
  </sheetViews>
  <sheetFormatPr baseColWidth="10" defaultColWidth="10.88671875" defaultRowHeight="14.4" x14ac:dyDescent="0.3"/>
  <cols>
    <col min="2" max="2" width="12.44140625" customWidth="1"/>
    <col min="3" max="4" width="11.5546875" customWidth="1"/>
    <col min="5" max="6" width="15.44140625" customWidth="1"/>
    <col min="7" max="7" width="11.88671875" customWidth="1"/>
    <col min="8" max="8" width="11.6640625" customWidth="1"/>
    <col min="9" max="9" width="33.109375" customWidth="1"/>
    <col min="11" max="11" width="21.109375" bestFit="1" customWidth="1"/>
    <col min="12" max="12" width="19.5546875" customWidth="1"/>
    <col min="13" max="13" width="20.109375" customWidth="1"/>
    <col min="14" max="14" width="27.44140625" customWidth="1"/>
  </cols>
  <sheetData>
    <row r="2" spans="2:16" x14ac:dyDescent="0.3">
      <c r="B2" s="265" t="s">
        <v>16</v>
      </c>
      <c r="C2" s="285" t="s">
        <v>120</v>
      </c>
      <c r="D2" s="285"/>
      <c r="E2" s="265" t="s">
        <v>118</v>
      </c>
      <c r="F2" s="265" t="s">
        <v>119</v>
      </c>
      <c r="G2" s="265" t="s">
        <v>17</v>
      </c>
      <c r="H2" s="265" t="s">
        <v>18</v>
      </c>
      <c r="I2" s="265" t="s">
        <v>19</v>
      </c>
      <c r="K2" s="265" t="s">
        <v>153</v>
      </c>
      <c r="L2" s="265" t="s">
        <v>154</v>
      </c>
      <c r="M2" s="265" t="s">
        <v>118</v>
      </c>
      <c r="N2" s="265" t="s">
        <v>160</v>
      </c>
      <c r="O2" s="265" t="s">
        <v>235</v>
      </c>
      <c r="P2" s="265"/>
    </row>
    <row r="3" spans="2:16" ht="30.75" customHeight="1" x14ac:dyDescent="0.3">
      <c r="B3" s="265"/>
      <c r="C3" s="15" t="s">
        <v>121</v>
      </c>
      <c r="D3" s="15" t="s">
        <v>122</v>
      </c>
      <c r="E3" s="265"/>
      <c r="F3" s="265"/>
      <c r="G3" s="265"/>
      <c r="H3" s="265"/>
      <c r="I3" s="265"/>
      <c r="K3" s="265"/>
      <c r="L3" s="265"/>
      <c r="M3" s="265"/>
      <c r="N3" s="265"/>
      <c r="O3" s="15" t="s">
        <v>236</v>
      </c>
      <c r="P3" s="15" t="s">
        <v>237</v>
      </c>
    </row>
    <row r="4" spans="2:16" ht="28.8" x14ac:dyDescent="0.3">
      <c r="B4" s="31" t="s">
        <v>12</v>
      </c>
      <c r="C4" s="3"/>
      <c r="D4" s="3"/>
      <c r="E4" s="3"/>
      <c r="F4" s="3"/>
      <c r="G4" s="3" t="s">
        <v>3</v>
      </c>
      <c r="H4" s="3" t="s">
        <v>3</v>
      </c>
      <c r="I4" s="3"/>
      <c r="K4" s="286" t="s">
        <v>12</v>
      </c>
      <c r="L4" s="120" t="s">
        <v>155</v>
      </c>
      <c r="M4" s="120">
        <v>4</v>
      </c>
      <c r="N4" s="120" t="s">
        <v>161</v>
      </c>
      <c r="O4" s="120" t="s">
        <v>238</v>
      </c>
      <c r="P4" s="120" t="s">
        <v>238</v>
      </c>
    </row>
    <row r="5" spans="2:16" x14ac:dyDescent="0.3">
      <c r="B5" s="31" t="s">
        <v>13</v>
      </c>
      <c r="C5" s="3"/>
      <c r="D5" s="3"/>
      <c r="E5" s="3"/>
      <c r="F5" s="3"/>
      <c r="G5" s="3" t="s">
        <v>3</v>
      </c>
      <c r="H5" s="3" t="s">
        <v>3</v>
      </c>
      <c r="I5" s="3"/>
      <c r="K5" s="287"/>
      <c r="L5" s="120" t="s">
        <v>156</v>
      </c>
      <c r="M5" s="120" t="s">
        <v>1</v>
      </c>
      <c r="N5" s="120" t="s">
        <v>1</v>
      </c>
      <c r="O5" s="120" t="s">
        <v>238</v>
      </c>
      <c r="P5" s="120" t="s">
        <v>238</v>
      </c>
    </row>
    <row r="6" spans="2:16" x14ac:dyDescent="0.3">
      <c r="B6" s="31" t="s">
        <v>14</v>
      </c>
      <c r="C6" s="3"/>
      <c r="D6" s="3"/>
      <c r="E6" s="3"/>
      <c r="F6" s="3"/>
      <c r="G6" s="3" t="s">
        <v>3</v>
      </c>
      <c r="H6" s="3" t="s">
        <v>3</v>
      </c>
      <c r="I6" s="3"/>
      <c r="K6" s="288"/>
      <c r="L6" s="120" t="s">
        <v>157</v>
      </c>
      <c r="M6" s="120" t="s">
        <v>1</v>
      </c>
      <c r="N6" s="120" t="s">
        <v>1</v>
      </c>
      <c r="O6" s="120" t="s">
        <v>238</v>
      </c>
      <c r="P6" s="120" t="s">
        <v>238</v>
      </c>
    </row>
    <row r="7" spans="2:16" x14ac:dyDescent="0.3">
      <c r="B7" s="31" t="s">
        <v>1</v>
      </c>
      <c r="C7" s="3"/>
      <c r="D7" s="3"/>
      <c r="E7" s="3"/>
      <c r="F7" s="3"/>
      <c r="G7" s="3" t="s">
        <v>3</v>
      </c>
      <c r="H7" s="3" t="s">
        <v>3</v>
      </c>
      <c r="I7" s="3"/>
      <c r="K7" s="286" t="s">
        <v>13</v>
      </c>
      <c r="L7" s="120" t="s">
        <v>158</v>
      </c>
      <c r="M7" s="120" t="s">
        <v>1</v>
      </c>
      <c r="N7" s="120" t="s">
        <v>1</v>
      </c>
      <c r="O7" s="120" t="s">
        <v>238</v>
      </c>
      <c r="P7" s="120" t="s">
        <v>238</v>
      </c>
    </row>
    <row r="8" spans="2:16" x14ac:dyDescent="0.3">
      <c r="K8" s="288"/>
      <c r="L8" s="120" t="s">
        <v>159</v>
      </c>
      <c r="M8" s="120" t="s">
        <v>1</v>
      </c>
      <c r="N8" s="120" t="s">
        <v>1</v>
      </c>
      <c r="O8" s="120" t="s">
        <v>238</v>
      </c>
      <c r="P8" s="120" t="s">
        <v>238</v>
      </c>
    </row>
  </sheetData>
  <mergeCells count="14">
    <mergeCell ref="K4:K6"/>
    <mergeCell ref="K7:K8"/>
    <mergeCell ref="K2:K3"/>
    <mergeCell ref="L2:L3"/>
    <mergeCell ref="M2:M3"/>
    <mergeCell ref="N2:N3"/>
    <mergeCell ref="O2:P2"/>
    <mergeCell ref="I2:I3"/>
    <mergeCell ref="C2:D2"/>
    <mergeCell ref="B2:B3"/>
    <mergeCell ref="G2:G3"/>
    <mergeCell ref="H2:H3"/>
    <mergeCell ref="E2:E3"/>
    <mergeCell ref="F2:F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2D2B8641C84F4988543CE4710124CD" ma:contentTypeVersion="17" ma:contentTypeDescription="Crée un document." ma:contentTypeScope="" ma:versionID="ca69f7ed7db1493a7e4dd8da5b615ef9">
  <xsd:schema xmlns:xsd="http://www.w3.org/2001/XMLSchema" xmlns:xs="http://www.w3.org/2001/XMLSchema" xmlns:p="http://schemas.microsoft.com/office/2006/metadata/properties" xmlns:ns2="e837be28-c3f1-47e4-820a-a1ba8a1d50bf" xmlns:ns3="f1a3022e-6dec-42da-b2e6-6ca84a972c42" targetNamespace="http://schemas.microsoft.com/office/2006/metadata/properties" ma:root="true" ma:fieldsID="fc1982805269236064310418f43723cf" ns2:_="" ns3:_="">
    <xsd:import namespace="e837be28-c3f1-47e4-820a-a1ba8a1d50bf"/>
    <xsd:import namespace="f1a3022e-6dec-42da-b2e6-6ca84a972c4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37be28-c3f1-47e4-820a-a1ba8a1d50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c9a85a8-c6ef-49c3-bddc-58af919c82f0}" ma:internalName="TaxCatchAll" ma:showField="CatchAllData" ma:web="e837be28-c3f1-47e4-820a-a1ba8a1d50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3022e-6dec-42da-b2e6-6ca84a972c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534b2350-f767-4209-adf3-02301de9e8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37be28-c3f1-47e4-820a-a1ba8a1d50bf" xsi:nil="true"/>
    <lcf76f155ced4ddcb4097134ff3c332f xmlns="f1a3022e-6dec-42da-b2e6-6ca84a972c4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6EB6FC-FEA1-49F6-861E-5FF55C8344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37be28-c3f1-47e4-820a-a1ba8a1d50bf"/>
    <ds:schemaRef ds:uri="f1a3022e-6dec-42da-b2e6-6ca84a972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E4E1A9-47F9-4C16-9EC7-396FDDC298F5}">
  <ds:schemaRefs>
    <ds:schemaRef ds:uri="http://purl.org/dc/dcmitype/"/>
    <ds:schemaRef ds:uri="e837be28-c3f1-47e4-820a-a1ba8a1d50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1a3022e-6dec-42da-b2e6-6ca84a972c42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4A161DA-4DA0-4DAE-A903-946285D5C3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2</vt:i4>
      </vt:variant>
    </vt:vector>
  </HeadingPairs>
  <TitlesOfParts>
    <vt:vector size="18" baseType="lpstr">
      <vt:lpstr>Identification des acteurs</vt:lpstr>
      <vt:lpstr>Localisation site d'origine</vt:lpstr>
      <vt:lpstr>Permis</vt:lpstr>
      <vt:lpstr>BDES</vt:lpstr>
      <vt:lpstr>Stratégie</vt:lpstr>
      <vt:lpstr>LOTS</vt:lpstr>
      <vt:lpstr>Typologies</vt:lpstr>
      <vt:lpstr>Pollutions</vt:lpstr>
      <vt:lpstr>Travaux</vt:lpstr>
      <vt:lpstr>Résultats</vt:lpstr>
      <vt:lpstr>Résultats gros volume</vt:lpstr>
      <vt:lpstr>PNN</vt:lpstr>
      <vt:lpstr>PNN (PFAS)</vt:lpstr>
      <vt:lpstr>Amiante</vt:lpstr>
      <vt:lpstr>Conclusions qualité</vt:lpstr>
      <vt:lpstr>Conclusions utilisation</vt:lpstr>
      <vt:lpstr>Résultats!Zone_d_impression</vt:lpstr>
      <vt:lpstr>'Résultats gros volume'!Zone_d_impression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Bastien Naveau</cp:lastModifiedBy>
  <dcterms:created xsi:type="dcterms:W3CDTF">2023-11-09T10:15:06Z</dcterms:created>
  <dcterms:modified xsi:type="dcterms:W3CDTF">2024-01-16T15:58:34Z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xtended_MSFT_Method">
    <vt:lpwstr>Automatic</vt:lpwstr>
  </property>
  <property fmtid="{D5CDD505-2E9C-101B-9397-08002B2CF9AE}" pid="3" name="MediaServiceImageTags">
    <vt:lpwstr/>
  </property>
  <property fmtid="{D5CDD505-2E9C-101B-9397-08002B2CF9AE}" pid="4" name="ContentTypeId">
    <vt:lpwstr>0x010100AC2D2B8641C84F4988543CE4710124CD</vt:lpwstr>
  </property>
  <property fmtid="{D5CDD505-2E9C-101B-9397-08002B2CF9AE}" pid="5" name="MSIP_Label_97a477d1-147d-4e34-b5e3-7b26d2f44870_Name">
    <vt:lpwstr>Restreint</vt:lpwstr>
  </property>
  <property fmtid="{D5CDD505-2E9C-101B-9397-08002B2CF9AE}" pid="6" name="MSIP_Label_97a477d1-147d-4e34-b5e3-7b26d2f44870_Application">
    <vt:lpwstr>Microsoft Azure Information Protection</vt:lpwstr>
  </property>
  <property fmtid="{D5CDD505-2E9C-101B-9397-08002B2CF9AE}" pid="7" name="MSIP_Label_97a477d1-147d-4e34-b5e3-7b26d2f44870_Enabled">
    <vt:lpwstr>True</vt:lpwstr>
  </property>
  <property fmtid="{D5CDD505-2E9C-101B-9397-08002B2CF9AE}" pid="8" name="MSIP_Label_97a477d1-147d-4e34-b5e3-7b26d2f44870_Owner">
    <vt:lpwstr>christophe.charlemagne@spw.wallonie.be</vt:lpwstr>
  </property>
  <property fmtid="{D5CDD505-2E9C-101B-9397-08002B2CF9AE}" pid="9" name="MSIP_Label_97a477d1-147d-4e34-b5e3-7b26d2f44870_SiteId">
    <vt:lpwstr>1f816a84-7aa6-4a56-b22a-7b3452fa8681</vt:lpwstr>
  </property>
  <property fmtid="{D5CDD505-2E9C-101B-9397-08002B2CF9AE}" pid="10" name="MSIP_Label_97a477d1-147d-4e34-b5e3-7b26d2f44870_SetDate">
    <vt:lpwstr>2020-12-10T14:03:12.7484983Z</vt:lpwstr>
  </property>
  <property fmtid="{D5CDD505-2E9C-101B-9397-08002B2CF9AE}" pid="11" name="MSIP_Label_97a477d1-147d-4e34-b5e3-7b26d2f44870_ActionId">
    <vt:lpwstr>eb69447b-33fd-49c5-a43b-d985254c1a6a</vt:lpwstr>
  </property>
  <property fmtid="{D5CDD505-2E9C-101B-9397-08002B2CF9AE}" pid="12" name="Sensitivity">
    <vt:lpwstr>Restreint</vt:lpwstr>
  </property>
</Properties>
</file>